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ime\Desktop\РОБОЧИЙ СТІЛ\"/>
    </mc:Choice>
  </mc:AlternateContent>
  <bookViews>
    <workbookView xWindow="0" yWindow="0" windowWidth="28800" windowHeight="12135" tabRatio="500"/>
  </bookViews>
  <sheets>
    <sheet name="Фінплан" sheetId="1" r:id="rId1"/>
    <sheet name="Додаток 1" sheetId="2" r:id="rId2"/>
    <sheet name="Додаток 2" sheetId="3" r:id="rId3"/>
    <sheet name="Звіт " sheetId="4" r:id="rId4"/>
    <sheet name="Додаток 1 звіт" sheetId="5" r:id="rId5"/>
    <sheet name="Додаток 2 звіт" sheetId="6" r:id="rId6"/>
  </sheets>
  <definedNames>
    <definedName name="Excel_BuiltIn_Print_Area" localSheetId="4">'Додаток 1 звіт'!$A$1:$F$28</definedName>
    <definedName name="Excel_BuiltIn_Print_Area" localSheetId="3">'Звіт '!$A$1:$F$72</definedName>
    <definedName name="_xlnm.Print_Area" localSheetId="4">'Додаток 1 звіт'!$A$1:$F$28</definedName>
    <definedName name="_xlnm.Print_Area" localSheetId="3">'Звіт '!$A$1:$F$72</definedName>
  </definedNames>
  <calcPr calcId="152511"/>
</workbook>
</file>

<file path=xl/calcChain.xml><?xml version="1.0" encoding="utf-8"?>
<calcChain xmlns="http://schemas.openxmlformats.org/spreadsheetml/2006/main">
  <c r="F45" i="1" l="1"/>
  <c r="F33" i="1"/>
  <c r="F28" i="1"/>
  <c r="F27" i="1"/>
  <c r="F25" i="1"/>
  <c r="F23" i="1"/>
  <c r="F22" i="1"/>
  <c r="F20" i="1"/>
  <c r="F18" i="1"/>
  <c r="D13" i="1"/>
  <c r="E13" i="1"/>
  <c r="G13" i="1"/>
  <c r="H13" i="1"/>
  <c r="I13" i="1"/>
  <c r="J13" i="1"/>
  <c r="F3" i="1"/>
  <c r="C13" i="1"/>
  <c r="F12" i="1"/>
  <c r="F11" i="1"/>
  <c r="F9" i="1"/>
  <c r="F5" i="1"/>
  <c r="F6" i="1"/>
  <c r="F7" i="1"/>
  <c r="J49" i="1"/>
  <c r="J48" i="1"/>
  <c r="G15" i="1"/>
  <c r="H15" i="1"/>
  <c r="H29" i="1"/>
  <c r="I15" i="1"/>
  <c r="I29" i="1"/>
  <c r="J15" i="1"/>
  <c r="F15" i="1"/>
  <c r="G29" i="1"/>
  <c r="H1" i="1"/>
  <c r="C9" i="2"/>
  <c r="C17" i="2"/>
  <c r="D9" i="2"/>
  <c r="D17" i="2"/>
  <c r="E9" i="2"/>
  <c r="E17" i="2"/>
  <c r="G9" i="2"/>
  <c r="G17" i="2"/>
  <c r="H9" i="2"/>
  <c r="H17" i="2"/>
  <c r="I9" i="2"/>
  <c r="I17" i="2"/>
  <c r="J9" i="2"/>
  <c r="J17" i="2"/>
  <c r="F17" i="2"/>
  <c r="F9" i="2"/>
  <c r="F10" i="2"/>
  <c r="F11" i="2"/>
  <c r="F12" i="2"/>
  <c r="F13" i="2"/>
  <c r="F14" i="2"/>
  <c r="F15" i="2"/>
  <c r="F16" i="2"/>
  <c r="C10" i="5"/>
  <c r="C18" i="5"/>
  <c r="D10" i="5"/>
  <c r="E10" i="5"/>
  <c r="E18" i="5"/>
  <c r="F11" i="5"/>
  <c r="F12" i="5"/>
  <c r="F13" i="5"/>
  <c r="F14" i="5"/>
  <c r="F15" i="5"/>
  <c r="F16" i="5"/>
  <c r="F17" i="5"/>
  <c r="C9" i="3"/>
  <c r="E9" i="3"/>
  <c r="H9" i="3"/>
  <c r="I9" i="3"/>
  <c r="J9" i="3"/>
  <c r="K9" i="3"/>
  <c r="G9" i="3"/>
  <c r="G10" i="3"/>
  <c r="G11" i="3"/>
  <c r="G12" i="3"/>
  <c r="G13" i="3"/>
  <c r="G14" i="3"/>
  <c r="G15" i="3"/>
  <c r="C10" i="6"/>
  <c r="D10" i="6"/>
  <c r="E10" i="6"/>
  <c r="F10" i="6"/>
  <c r="C12" i="4"/>
  <c r="D12" i="4"/>
  <c r="D24" i="4"/>
  <c r="E12" i="4"/>
  <c r="E24" i="4"/>
  <c r="F13" i="4"/>
  <c r="F14" i="4"/>
  <c r="F15" i="4"/>
  <c r="F16" i="4"/>
  <c r="F17" i="4"/>
  <c r="F18" i="4"/>
  <c r="F19" i="4"/>
  <c r="F20" i="4"/>
  <c r="F21" i="4"/>
  <c r="F22" i="4"/>
  <c r="F23" i="4"/>
  <c r="C24" i="4"/>
  <c r="F25" i="4"/>
  <c r="F26" i="4"/>
  <c r="C27" i="4"/>
  <c r="C41" i="4"/>
  <c r="D27" i="4"/>
  <c r="E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6" i="4"/>
  <c r="C55" i="4"/>
  <c r="D55" i="4"/>
  <c r="E55" i="4"/>
  <c r="F56" i="4"/>
  <c r="F57" i="4"/>
  <c r="F58" i="4"/>
  <c r="F59" i="4"/>
  <c r="F60" i="4"/>
  <c r="C61" i="4"/>
  <c r="D61" i="4"/>
  <c r="E61" i="4"/>
  <c r="F62" i="4"/>
  <c r="F63" i="4"/>
  <c r="C65" i="4"/>
  <c r="D65" i="4"/>
  <c r="F65" i="4"/>
  <c r="E65" i="4"/>
  <c r="F66" i="4"/>
  <c r="F67" i="4"/>
  <c r="C1" i="1"/>
  <c r="D1" i="1"/>
  <c r="E1" i="1"/>
  <c r="G1" i="1"/>
  <c r="I1" i="1"/>
  <c r="J1" i="1"/>
  <c r="F1" i="1"/>
  <c r="F2" i="1"/>
  <c r="F4" i="1"/>
  <c r="F8" i="1"/>
  <c r="F10" i="1"/>
  <c r="F14" i="1"/>
  <c r="C15" i="1"/>
  <c r="C29" i="1"/>
  <c r="D15" i="1"/>
  <c r="D29" i="1"/>
  <c r="E15" i="1"/>
  <c r="E29" i="1"/>
  <c r="F16" i="1"/>
  <c r="F17" i="1"/>
  <c r="F19" i="1"/>
  <c r="F21" i="1"/>
  <c r="F24" i="1"/>
  <c r="F26" i="1"/>
  <c r="C41" i="1"/>
  <c r="D41" i="1"/>
  <c r="E41" i="1"/>
  <c r="G41" i="1"/>
  <c r="H41" i="1"/>
  <c r="I41" i="1"/>
  <c r="J41" i="1"/>
  <c r="F41" i="1"/>
  <c r="F42" i="1"/>
  <c r="F43" i="1"/>
  <c r="F44" i="1"/>
  <c r="F46" i="1"/>
  <c r="C47" i="1"/>
  <c r="D47" i="1"/>
  <c r="E47" i="1"/>
  <c r="G47" i="1"/>
  <c r="H47" i="1"/>
  <c r="I47" i="1"/>
  <c r="E41" i="4"/>
  <c r="F18" i="5"/>
  <c r="F61" i="4"/>
  <c r="F10" i="5"/>
  <c r="F55" i="4"/>
  <c r="F27" i="4"/>
  <c r="D41" i="4"/>
  <c r="F41" i="4"/>
  <c r="C43" i="4"/>
  <c r="C45" i="4"/>
  <c r="E43" i="4"/>
  <c r="E45" i="4"/>
  <c r="F24" i="4"/>
  <c r="F12" i="4"/>
  <c r="D43" i="4"/>
  <c r="F43" i="4"/>
  <c r="E47" i="4"/>
  <c r="E44" i="4"/>
  <c r="C44" i="4"/>
  <c r="C47" i="4"/>
  <c r="C49" i="4"/>
  <c r="E49" i="4"/>
  <c r="E48" i="4"/>
  <c r="E50" i="4"/>
  <c r="E51" i="4"/>
  <c r="D47" i="4"/>
  <c r="D49" i="4"/>
  <c r="D44" i="4"/>
  <c r="D45" i="4"/>
  <c r="F45" i="4"/>
  <c r="F44" i="4"/>
  <c r="C48" i="4"/>
  <c r="C50" i="4"/>
  <c r="C51" i="4"/>
  <c r="C52" i="4"/>
  <c r="D48" i="4"/>
  <c r="D50" i="4"/>
  <c r="F47" i="4"/>
  <c r="F49" i="4"/>
  <c r="E52" i="4"/>
  <c r="E53" i="4"/>
  <c r="C53" i="4"/>
  <c r="F48" i="4"/>
  <c r="F50" i="4"/>
  <c r="D51" i="4"/>
  <c r="D53" i="4"/>
  <c r="F53" i="4"/>
  <c r="D52" i="4"/>
  <c r="J29" i="1"/>
  <c r="F29" i="1"/>
  <c r="F13" i="1"/>
  <c r="J47" i="1"/>
  <c r="F47" i="1"/>
  <c r="G30" i="1"/>
  <c r="G32" i="1"/>
  <c r="E30" i="1"/>
  <c r="E34" i="1"/>
  <c r="C30" i="1"/>
  <c r="C32" i="1"/>
  <c r="I30" i="1"/>
  <c r="I31" i="1"/>
  <c r="H30" i="1"/>
  <c r="H34" i="1"/>
  <c r="D30" i="1"/>
  <c r="D34" i="1"/>
  <c r="G34" i="1"/>
  <c r="E31" i="1"/>
  <c r="C31" i="1"/>
  <c r="G31" i="1"/>
  <c r="C34" i="1"/>
  <c r="C35" i="1"/>
  <c r="E32" i="1"/>
  <c r="I32" i="1"/>
  <c r="I34" i="1"/>
  <c r="I36" i="1"/>
  <c r="H32" i="1"/>
  <c r="D32" i="1"/>
  <c r="D31" i="1"/>
  <c r="H31" i="1"/>
  <c r="C38" i="1"/>
  <c r="E36" i="1"/>
  <c r="E38" i="1"/>
  <c r="E35" i="1"/>
  <c r="G36" i="1"/>
  <c r="G35" i="1"/>
  <c r="G38" i="1"/>
  <c r="H36" i="1"/>
  <c r="H37" i="1"/>
  <c r="H38" i="1"/>
  <c r="H35" i="1"/>
  <c r="J30" i="1"/>
  <c r="I37" i="1"/>
  <c r="I38" i="1"/>
  <c r="D35" i="1"/>
  <c r="D36" i="1"/>
  <c r="D38" i="1"/>
  <c r="I35" i="1"/>
  <c r="C36" i="1"/>
  <c r="D40" i="1"/>
  <c r="D39" i="1"/>
  <c r="I40" i="1"/>
  <c r="I39" i="1"/>
  <c r="J31" i="1"/>
  <c r="F31" i="1"/>
  <c r="J34" i="1"/>
  <c r="J32" i="1"/>
  <c r="F32" i="1"/>
  <c r="F30" i="1"/>
  <c r="H39" i="1"/>
  <c r="H40" i="1"/>
  <c r="G40" i="1"/>
  <c r="G39" i="1"/>
  <c r="E40" i="1"/>
  <c r="E39" i="1"/>
  <c r="C39" i="1"/>
  <c r="C40" i="1"/>
  <c r="J37" i="1"/>
  <c r="J35" i="1"/>
  <c r="F35" i="1"/>
  <c r="J36" i="1"/>
  <c r="F36" i="1"/>
  <c r="F34" i="1"/>
  <c r="F37" i="1"/>
  <c r="J38" i="1"/>
  <c r="J40" i="1"/>
  <c r="F40" i="1"/>
  <c r="F38" i="1"/>
  <c r="J39" i="1"/>
  <c r="F39" i="1"/>
</calcChain>
</file>

<file path=xl/sharedStrings.xml><?xml version="1.0" encoding="utf-8"?>
<sst xmlns="http://schemas.openxmlformats.org/spreadsheetml/2006/main" count="594" uniqueCount="234">
  <si>
    <t>Назва показника</t>
  </si>
  <si>
    <t xml:space="preserve">Код рядка </t>
  </si>
  <si>
    <t xml:space="preserve">Факт минулого року </t>
  </si>
  <si>
    <t>Прогноз виконання фінансового плану поточного року</t>
  </si>
  <si>
    <t>Плановий рік</t>
  </si>
  <si>
    <t>Усього</t>
  </si>
  <si>
    <t xml:space="preserve">у тому числі </t>
  </si>
  <si>
    <t xml:space="preserve">І. Результати діяльності: </t>
  </si>
  <si>
    <t>1.Доходи</t>
  </si>
  <si>
    <t xml:space="preserve">Дохід (виручка) від реалізації продукції (товарів, робіт, послуг), у т.ч. </t>
  </si>
  <si>
    <t>1101</t>
  </si>
  <si>
    <t xml:space="preserve">    послуги, надані фізичним особам</t>
  </si>
  <si>
    <t>1101/1</t>
  </si>
  <si>
    <t xml:space="preserve">    послуги, надані юридичним особам</t>
  </si>
  <si>
    <t>1101/2</t>
  </si>
  <si>
    <t xml:space="preserve">    фінансування робіт з бюджету міста (розшифрування) </t>
  </si>
  <si>
    <t>1101/3</t>
  </si>
  <si>
    <t>Субсидії, пільги з бюджету</t>
  </si>
  <si>
    <t>1102</t>
  </si>
  <si>
    <t>Дотації з бюджету</t>
  </si>
  <si>
    <t>1103</t>
  </si>
  <si>
    <t>Дохід від здачі майна в оренду</t>
  </si>
  <si>
    <t>1104</t>
  </si>
  <si>
    <t xml:space="preserve">Інші фінансові доходи (розшифрування) </t>
  </si>
  <si>
    <t>1105</t>
  </si>
  <si>
    <t xml:space="preserve">Інші доходи (розшифрування) </t>
  </si>
  <si>
    <t>1106</t>
  </si>
  <si>
    <t>Податок на додану вартість</t>
  </si>
  <si>
    <t>1107</t>
  </si>
  <si>
    <t>Інші непрямі податки</t>
  </si>
  <si>
    <t>1108</t>
  </si>
  <si>
    <t>Інші вирахування з доходу (розшифрування)</t>
  </si>
  <si>
    <t>1109</t>
  </si>
  <si>
    <t>Разом чистих доходів:</t>
  </si>
  <si>
    <t>1100</t>
  </si>
  <si>
    <t xml:space="preserve">2.Витрати </t>
  </si>
  <si>
    <t xml:space="preserve">Собівартість реалізованої продукції (товарів, робіт та послуг) </t>
  </si>
  <si>
    <t>1201</t>
  </si>
  <si>
    <t>Адміністративні витрати, у тому числі:</t>
  </si>
  <si>
    <t>1202</t>
  </si>
  <si>
    <t xml:space="preserve">   витрати на оплату праці</t>
  </si>
  <si>
    <t>1202/1</t>
  </si>
  <si>
    <t xml:space="preserve">   відрахування на соціальні  заходи </t>
  </si>
  <si>
    <t>1202/2</t>
  </si>
  <si>
    <t xml:space="preserve">   витрати, пов'язані з використанням службових автомобілів </t>
  </si>
  <si>
    <t>1202/3</t>
  </si>
  <si>
    <t xml:space="preserve">   витрати на консалтингові послуги </t>
  </si>
  <si>
    <t>1202/4</t>
  </si>
  <si>
    <t xml:space="preserve">   витрати на страхові послуги </t>
  </si>
  <si>
    <t>1202/5</t>
  </si>
  <si>
    <r>
      <rPr>
        <i/>
        <sz val="10"/>
        <color indexed="8"/>
        <rFont val="Times New Roman"/>
        <family val="1"/>
        <charset val="204"/>
      </rPr>
      <t xml:space="preserve">   витрати та послуги зв</t>
    </r>
    <r>
      <rPr>
        <sz val="10"/>
        <color indexed="8"/>
        <rFont val="Arial"/>
        <family val="2"/>
        <charset val="204"/>
      </rPr>
      <t>'</t>
    </r>
    <r>
      <rPr>
        <i/>
        <sz val="10"/>
        <color indexed="8"/>
        <rFont val="Times New Roman"/>
        <family val="1"/>
        <charset val="204"/>
      </rPr>
      <t>язку</t>
    </r>
  </si>
  <si>
    <t>1202/6</t>
  </si>
  <si>
    <t xml:space="preserve">   витрати на відрядження</t>
  </si>
  <si>
    <t>1202/7</t>
  </si>
  <si>
    <t xml:space="preserve">   витрати на аудиторські послуги </t>
  </si>
  <si>
    <t>1202/8</t>
  </si>
  <si>
    <t xml:space="preserve">   інші адміністративні витрати (розшифрування) </t>
  </si>
  <si>
    <t>1202/9</t>
  </si>
  <si>
    <t>Витрати на збут (розшифрування)</t>
  </si>
  <si>
    <t>1203</t>
  </si>
  <si>
    <t>Інші операційні витрати  (розшифрування)</t>
  </si>
  <si>
    <t>1204</t>
  </si>
  <si>
    <t xml:space="preserve">Фінансові витрати (розшифрування) </t>
  </si>
  <si>
    <t>1205</t>
  </si>
  <si>
    <t>Інші витрати (розшифрування)</t>
  </si>
  <si>
    <t>1206</t>
  </si>
  <si>
    <t>Разом витрат:</t>
  </si>
  <si>
    <t>1200</t>
  </si>
  <si>
    <t xml:space="preserve">Фінансовий результат від операційної діяльності </t>
  </si>
  <si>
    <t>2100</t>
  </si>
  <si>
    <t xml:space="preserve">   прибуток</t>
  </si>
  <si>
    <t>2100/1</t>
  </si>
  <si>
    <t xml:space="preserve">   збиток </t>
  </si>
  <si>
    <t>2100/2</t>
  </si>
  <si>
    <t xml:space="preserve">Доходи/втрати від участі в капіталі </t>
  </si>
  <si>
    <t>2200</t>
  </si>
  <si>
    <t xml:space="preserve">Фінансовий результат до оподаткування  </t>
  </si>
  <si>
    <t>2300</t>
  </si>
  <si>
    <t xml:space="preserve">  прибуток</t>
  </si>
  <si>
    <t>2300/1</t>
  </si>
  <si>
    <t xml:space="preserve">  збиток </t>
  </si>
  <si>
    <t>2300/2</t>
  </si>
  <si>
    <t xml:space="preserve">Податок на прибуток </t>
  </si>
  <si>
    <t>2400</t>
  </si>
  <si>
    <t xml:space="preserve">Чистий фінансовий  результат, у тому числі: </t>
  </si>
  <si>
    <t>2500</t>
  </si>
  <si>
    <t xml:space="preserve">  прибуток </t>
  </si>
  <si>
    <t>2500/1</t>
  </si>
  <si>
    <t>2500/2</t>
  </si>
  <si>
    <t>Сплата поточних податків та обов’язкових платежів до бюджету, у тому числі:</t>
  </si>
  <si>
    <t>3100</t>
  </si>
  <si>
    <t>податок на прибуток</t>
  </si>
  <si>
    <t>3110</t>
  </si>
  <si>
    <t>відрахування частини чистого прибутку до бюджету</t>
  </si>
  <si>
    <t>3120</t>
  </si>
  <si>
    <t xml:space="preserve">ПДВ, що підлягає сплаті до бюджету </t>
  </si>
  <si>
    <t>3130</t>
  </si>
  <si>
    <t xml:space="preserve">ПДВ, що підлягає відшкодуванню з бюджету </t>
  </si>
  <si>
    <t>3140</t>
  </si>
  <si>
    <t>інші податки (розшифрувати)</t>
  </si>
  <si>
    <t>3141</t>
  </si>
  <si>
    <t>Внески до цільових фондів</t>
  </si>
  <si>
    <t>3200</t>
  </si>
  <si>
    <t>ЄСВ</t>
  </si>
  <si>
    <t>3210</t>
  </si>
  <si>
    <t>військовий збір</t>
  </si>
  <si>
    <t>3220</t>
  </si>
  <si>
    <t>інші внески (розшифрувати)</t>
  </si>
  <si>
    <t>3230</t>
  </si>
  <si>
    <t xml:space="preserve"> </t>
  </si>
  <si>
    <t xml:space="preserve">                                  (підпис) </t>
  </si>
  <si>
    <t xml:space="preserve">                                                      </t>
  </si>
  <si>
    <t xml:space="preserve">Додаток 1 </t>
  </si>
  <si>
    <t xml:space="preserve">Елементи операційних витрат </t>
  </si>
  <si>
    <t>тис. грн</t>
  </si>
  <si>
    <t xml:space="preserve">Фінансовий план поточного року </t>
  </si>
  <si>
    <t xml:space="preserve">Прогноз  виконання фінансового плану поточного року </t>
  </si>
  <si>
    <t>I</t>
  </si>
  <si>
    <t>II</t>
  </si>
  <si>
    <t>III</t>
  </si>
  <si>
    <t>IV</t>
  </si>
  <si>
    <t>квартал</t>
  </si>
  <si>
    <t xml:space="preserve">Матеріальні витрати всього, у тому числі </t>
  </si>
  <si>
    <t xml:space="preserve">001 </t>
  </si>
  <si>
    <t xml:space="preserve">    витрати на сировину й основні матеріали </t>
  </si>
  <si>
    <t xml:space="preserve">001/1 </t>
  </si>
  <si>
    <t xml:space="preserve">   витрати на паливо та енергію </t>
  </si>
  <si>
    <t xml:space="preserve">001/2 </t>
  </si>
  <si>
    <t xml:space="preserve">   інші матеріальні витрати (розшифрувати)</t>
  </si>
  <si>
    <t>001/3</t>
  </si>
  <si>
    <t xml:space="preserve">Витрати на оплату праці </t>
  </si>
  <si>
    <t xml:space="preserve">002 </t>
  </si>
  <si>
    <t xml:space="preserve">Відрахування на соціальні заходи </t>
  </si>
  <si>
    <t xml:space="preserve">003 </t>
  </si>
  <si>
    <t xml:space="preserve">Амортизація </t>
  </si>
  <si>
    <t xml:space="preserve">004 </t>
  </si>
  <si>
    <t>Інші операційні витрати (розшифрувати)</t>
  </si>
  <si>
    <t>005</t>
  </si>
  <si>
    <t xml:space="preserve">Операційні витрати всього </t>
  </si>
  <si>
    <t>006</t>
  </si>
  <si>
    <t xml:space="preserve">                                           (підпис) </t>
  </si>
  <si>
    <t>Додаток 2</t>
  </si>
  <si>
    <t xml:space="preserve">  Капітальні інвестиції</t>
  </si>
  <si>
    <t>Довідка:</t>
  </si>
  <si>
    <t xml:space="preserve">факт минулого року </t>
  </si>
  <si>
    <t xml:space="preserve">фінансовий план поточ-ного року </t>
  </si>
  <si>
    <t xml:space="preserve">Капітальні інвестиції усього, в т.ч. </t>
  </si>
  <si>
    <t xml:space="preserve">     капітальне будівництво </t>
  </si>
  <si>
    <t xml:space="preserve">    придбання (виготовлення) основних засобів </t>
  </si>
  <si>
    <t xml:space="preserve">   придбання (виготовлення) інших необоротних матеріальних активів </t>
  </si>
  <si>
    <t xml:space="preserve">    придбання (створення) нематеріальних активів </t>
  </si>
  <si>
    <t xml:space="preserve">005 </t>
  </si>
  <si>
    <t xml:space="preserve">    модернізація, модифікація (добудова, дообладнання, реконструкція) основних засобів </t>
  </si>
  <si>
    <t xml:space="preserve">006 </t>
  </si>
  <si>
    <t xml:space="preserve">    капітальний ремонт</t>
  </si>
  <si>
    <t>007</t>
  </si>
  <si>
    <t>Джерела капітальних інвестицій</t>
  </si>
  <si>
    <t>Назва</t>
  </si>
  <si>
    <t>Залучення кредитних коштів</t>
  </si>
  <si>
    <t>Бюджетне фінансування</t>
  </si>
  <si>
    <t>За рахунок прибутку, який залишається в розпорядженні підприємства</t>
  </si>
  <si>
    <t>За рахунок амортизаційних відрахувань</t>
  </si>
  <si>
    <t>Інші джерела (розшифрувати)</t>
  </si>
  <si>
    <t>УСЬОГО:</t>
  </si>
  <si>
    <t xml:space="preserve">(підпис) </t>
  </si>
  <si>
    <t>(підпис)</t>
  </si>
  <si>
    <t xml:space="preserve">                                                                                                                                                                                                           </t>
  </si>
  <si>
    <t>Додаток 2 до Порядку складання, затвердження та контролю виконання фінансових планів  підприємств, що належать до комунальної власності Луцької міської територіальної громади</t>
  </si>
  <si>
    <t xml:space="preserve">Звіт про виконання фінансового плану підприємства </t>
  </si>
  <si>
    <t>Код рядка</t>
  </si>
  <si>
    <t>Факт відповідного періоду минулого року</t>
  </si>
  <si>
    <t>Планові показники звітного періоду</t>
  </si>
  <si>
    <t>Фактичні показники звітного періоду</t>
  </si>
  <si>
    <t>Відхилення фактичних показників від планових</t>
  </si>
  <si>
    <t>Разом чисті доходи</t>
  </si>
  <si>
    <r>
      <rPr>
        <i/>
        <sz val="9"/>
        <color indexed="8"/>
        <rFont val="Times New Roman"/>
        <family val="1"/>
        <charset val="204"/>
      </rPr>
      <t xml:space="preserve">   витрати та послуги зв</t>
    </r>
    <r>
      <rPr>
        <sz val="9"/>
        <color indexed="8"/>
        <rFont val="Arial"/>
        <family val="2"/>
        <charset val="204"/>
      </rPr>
      <t>'</t>
    </r>
    <r>
      <rPr>
        <i/>
        <sz val="9"/>
        <color indexed="8"/>
        <rFont val="Times New Roman"/>
        <family val="1"/>
        <charset val="204"/>
      </rPr>
      <t>язку</t>
    </r>
  </si>
  <si>
    <t xml:space="preserve">Разом витрат </t>
  </si>
  <si>
    <t xml:space="preserve">ІІ. Фінансові результати діяльності: </t>
  </si>
  <si>
    <r>
      <rPr>
        <b/>
        <sz val="11"/>
        <color indexed="8"/>
        <rFont val="Times New Roman"/>
        <family val="1"/>
        <charset val="204"/>
      </rPr>
      <t>ІІІ. 0бов</t>
    </r>
    <r>
      <rPr>
        <b/>
        <sz val="11"/>
        <color indexed="8"/>
        <rFont val="Arial"/>
        <family val="2"/>
        <charset val="204"/>
      </rPr>
      <t>ֹ'</t>
    </r>
    <r>
      <rPr>
        <b/>
        <sz val="11"/>
        <color indexed="8"/>
        <rFont val="Times New Roman"/>
        <family val="1"/>
        <charset val="204"/>
      </rPr>
      <t xml:space="preserve">язкові платежі підприємства до бюджету та цільових фондів </t>
    </r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</si>
  <si>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</si>
  <si>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</si>
  <si>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3150</t>
  </si>
  <si>
    <t>Єдиний соціальний внесок</t>
  </si>
  <si>
    <t>Військовий збір</t>
  </si>
  <si>
    <t>інше (розшифрувати)</t>
  </si>
  <si>
    <t>Погашення заборгованості, всього, втому числі:</t>
  </si>
  <si>
    <t>3300</t>
  </si>
  <si>
    <t>зі сплати податків та зборів</t>
  </si>
  <si>
    <t>3310</t>
  </si>
  <si>
    <t>із виплати заробітної плати</t>
  </si>
  <si>
    <t>3320</t>
  </si>
  <si>
    <t xml:space="preserve">                                                        (підпис) </t>
  </si>
  <si>
    <t xml:space="preserve">                                                                                                                                                                     Додаток 1</t>
  </si>
  <si>
    <t xml:space="preserve">до Звіту про виконання фінансового плану </t>
  </si>
  <si>
    <t>Елементи операційних витрат</t>
  </si>
  <si>
    <t>тис.грн</t>
  </si>
  <si>
    <r>
      <rPr>
        <b/>
        <sz val="10"/>
        <color indexed="8"/>
        <rFont val="Times New Roman"/>
        <family val="1"/>
        <charset val="204"/>
      </rPr>
      <t>  </t>
    </r>
    <r>
      <rPr>
        <b/>
        <sz val="11"/>
        <color indexed="8"/>
        <rFont val="Times New Roman"/>
        <family val="1"/>
        <charset val="204"/>
      </rPr>
      <t>Назва показника</t>
    </r>
  </si>
  <si>
    <t xml:space="preserve">Матеріальні затрати, у тому числі </t>
  </si>
  <si>
    <t xml:space="preserve">   інші матеріальні витрати</t>
  </si>
  <si>
    <t>*Довідково:</t>
  </si>
  <si>
    <t>Середньооблікова кількість працівників, всього, чол., в тому числі:</t>
  </si>
  <si>
    <t>Х</t>
  </si>
  <si>
    <t>штатних</t>
  </si>
  <si>
    <t>Середньомісячні витрати на оплату праці одного штатного працівника, грн</t>
  </si>
  <si>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Таблиця Ф-2</t>
    </r>
  </si>
  <si>
    <t>Капітальні інвестиції</t>
  </si>
  <si>
    <t>Капітальні інвестиції, усього, у т.ч.:</t>
  </si>
  <si>
    <t>001</t>
  </si>
  <si>
    <t xml:space="preserve">     капітальне будівництво</t>
  </si>
  <si>
    <t>002</t>
  </si>
  <si>
    <t xml:space="preserve">    придбання (виготовлення) основних засобів</t>
  </si>
  <si>
    <t>003</t>
  </si>
  <si>
    <t xml:space="preserve">     придбання (виготовлення) інших необоротних матеріальних активів</t>
  </si>
  <si>
    <t>004</t>
  </si>
  <si>
    <t xml:space="preserve">     придбання (створення) нематеріальних активів</t>
  </si>
  <si>
    <t xml:space="preserve">    модернізація, модифікація (добудова, дообладнання, реконструкція) основних засобів</t>
  </si>
  <si>
    <t>Керівник підприємства       ______________________ Ігор КОРОЛЬЧУК</t>
  </si>
  <si>
    <t>Головний бухгалтер               _____________________Оксана ГЛАВНИК</t>
  </si>
  <si>
    <t>Керівник підприємства __________________________ Ігор КОРОЛЬЧУК</t>
  </si>
  <si>
    <t>Головний бухгалтер    ___________________________  Оксана ГЛАВНИК</t>
  </si>
  <si>
    <t>Керівник підприємства      ____________________   Ігор КОРОЛЬЧУК</t>
  </si>
  <si>
    <t>Головний бухгалтер     _______________________   Оксана ГЛАВНИК</t>
  </si>
  <si>
    <t>за І-ІV квартал 2024 р</t>
  </si>
  <si>
    <t>Керівник підприємства       ______________     Ігор КОРОЛЬЧУК</t>
  </si>
  <si>
    <t>КП  "ЛУЦЬКІ РИНКИ"</t>
  </si>
  <si>
    <t>Керівник підприємства         ______________________        Ігор КОРОЛЬЧУК</t>
  </si>
  <si>
    <t>за  ____________  2024  р</t>
  </si>
  <si>
    <t>за І-ІV квартал  2024 р</t>
  </si>
  <si>
    <t>КП "ЛУЦЬКІ РИНКИ"</t>
  </si>
  <si>
    <t xml:space="preserve">КП  "ЛУЦЬКІ РИНКИ" </t>
  </si>
  <si>
    <t>до Фінансового плану підприємства на 2025 р.</t>
  </si>
  <si>
    <t>В.о.головного бухгалтера              ______________________        Анна КОСТЕНКО</t>
  </si>
  <si>
    <t>В.о. головного бухгалтера        ______________         Анна КОСТЕНКО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</si>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</sst>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"/>
  </numFmts>
  <fonts count="36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u/>
      <sz val="10"/>
      <color indexed="8"/>
      <name val="Arial Cyr"/>
      <charset val="204"/>
    </font>
    <font>
      <sz val="10"/>
      <color indexed="8"/>
      <name val="Arial Cyr"/>
      <charset val="204"/>
    </font>
    <font>
      <b/>
      <u/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name val="Times New Roman Cyr"/>
      <family val="1"/>
      <charset val="204"/>
    </font>
    <font>
      <b/>
      <i/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u/>
      <sz val="10"/>
      <color indexed="8"/>
      <name val="Arial Cyr"/>
      <charset val="204"/>
    </font>
    <font>
      <b/>
      <sz val="11"/>
      <color indexed="8"/>
      <name val="Arial"/>
      <family val="2"/>
      <charset val="204"/>
    </font>
    <font>
      <sz val="10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sz val="10"/>
      <color indexed="8"/>
      <name val="Times New Roman Cyr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1"/>
    </font>
    <font>
      <sz val="9"/>
      <color indexed="8"/>
      <name val="Arial"/>
      <family val="2"/>
      <charset val="204"/>
    </font>
    <font>
      <i/>
      <sz val="10"/>
      <color indexed="8"/>
      <name val="Times New Roman Cyr"/>
      <charset val="204"/>
    </font>
    <font>
      <b/>
      <i/>
      <sz val="10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i/>
      <sz val="10"/>
      <color indexed="8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0">
    <xf numFmtId="0" fontId="0" fillId="0" borderId="0" xfId="0"/>
    <xf numFmtId="0" fontId="2" fillId="0" borderId="0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wrapText="1"/>
    </xf>
    <xf numFmtId="0" fontId="14" fillId="0" borderId="1" xfId="1" applyNumberFormat="1" applyFont="1" applyFill="1" applyBorder="1" applyAlignment="1" applyProtection="1">
      <alignment wrapText="1"/>
    </xf>
    <xf numFmtId="49" fontId="9" fillId="0" borderId="1" xfId="1" applyNumberFormat="1" applyFont="1" applyFill="1" applyBorder="1" applyAlignment="1" applyProtection="1">
      <alignment horizontal="center" wrapText="1"/>
    </xf>
    <xf numFmtId="172" fontId="14" fillId="0" borderId="1" xfId="1" applyNumberFormat="1" applyFont="1" applyFill="1" applyBorder="1" applyAlignment="1" applyProtection="1">
      <alignment horizontal="right" vertical="center" wrapText="1"/>
    </xf>
    <xf numFmtId="0" fontId="15" fillId="0" borderId="1" xfId="1" applyNumberFormat="1" applyFont="1" applyFill="1" applyBorder="1" applyAlignment="1" applyProtection="1">
      <alignment horizontal="left" wrapText="1"/>
    </xf>
    <xf numFmtId="49" fontId="6" fillId="0" borderId="1" xfId="1" applyNumberFormat="1" applyFont="1" applyFill="1" applyBorder="1" applyAlignment="1" applyProtection="1">
      <alignment horizontal="center" wrapText="1"/>
    </xf>
    <xf numFmtId="172" fontId="5" fillId="0" borderId="1" xfId="1" applyNumberFormat="1" applyFont="1" applyFill="1" applyBorder="1" applyAlignment="1" applyProtection="1">
      <alignment horizontal="right" vertical="center" wrapText="1"/>
    </xf>
    <xf numFmtId="0" fontId="16" fillId="0" borderId="1" xfId="1" applyNumberFormat="1" applyFont="1" applyFill="1" applyBorder="1" applyAlignment="1" applyProtection="1">
      <alignment wrapText="1"/>
    </xf>
    <xf numFmtId="0" fontId="13" fillId="0" borderId="1" xfId="1" applyNumberFormat="1" applyFont="1" applyFill="1" applyBorder="1" applyAlignment="1" applyProtection="1">
      <alignment horizontal="right" wrapText="1"/>
    </xf>
    <xf numFmtId="172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1" xfId="1" applyNumberFormat="1" applyFont="1" applyFill="1" applyBorder="1" applyAlignment="1" applyProtection="1">
      <alignment wrapText="1"/>
    </xf>
    <xf numFmtId="172" fontId="17" fillId="0" borderId="1" xfId="1" applyNumberFormat="1" applyFont="1" applyFill="1" applyBorder="1" applyAlignment="1" applyProtection="1">
      <alignment horizontal="right" vertical="center" wrapText="1"/>
    </xf>
    <xf numFmtId="0" fontId="18" fillId="0" borderId="1" xfId="1" applyNumberFormat="1" applyFont="1" applyFill="1" applyBorder="1" applyAlignment="1" applyProtection="1">
      <alignment horizontal="left" wrapText="1"/>
    </xf>
    <xf numFmtId="49" fontId="18" fillId="0" borderId="1" xfId="1" applyNumberFormat="1" applyFont="1" applyFill="1" applyBorder="1" applyAlignment="1" applyProtection="1">
      <alignment horizontal="center" wrapText="1"/>
    </xf>
    <xf numFmtId="49" fontId="20" fillId="0" borderId="1" xfId="1" applyNumberFormat="1" applyFont="1" applyFill="1" applyBorder="1" applyAlignment="1" applyProtection="1">
      <alignment horizontal="center" wrapText="1"/>
    </xf>
    <xf numFmtId="0" fontId="21" fillId="0" borderId="0" xfId="1" applyNumberFormat="1" applyFont="1" applyFill="1" applyBorder="1" applyAlignment="1" applyProtection="1"/>
    <xf numFmtId="49" fontId="9" fillId="0" borderId="1" xfId="1" applyNumberFormat="1" applyFont="1" applyFill="1" applyBorder="1" applyAlignment="1" applyProtection="1">
      <alignment horizontal="center" vertical="center" wrapText="1"/>
    </xf>
    <xf numFmtId="172" fontId="9" fillId="0" borderId="1" xfId="1" applyNumberFormat="1" applyFont="1" applyFill="1" applyBorder="1" applyAlignment="1" applyProtection="1">
      <alignment wrapText="1"/>
    </xf>
    <xf numFmtId="172" fontId="14" fillId="0" borderId="1" xfId="1" applyNumberFormat="1" applyFont="1" applyFill="1" applyBorder="1" applyAlignment="1" applyProtection="1">
      <alignment wrapText="1"/>
    </xf>
    <xf numFmtId="0" fontId="6" fillId="0" borderId="1" xfId="1" applyNumberFormat="1" applyFont="1" applyFill="1" applyBorder="1" applyAlignment="1" applyProtection="1">
      <alignment horizontal="left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172" fontId="6" fillId="0" borderId="1" xfId="1" applyNumberFormat="1" applyFont="1" applyFill="1" applyBorder="1" applyAlignment="1" applyProtection="1">
      <alignment wrapText="1"/>
    </xf>
    <xf numFmtId="0" fontId="6" fillId="0" borderId="1" xfId="1" applyNumberFormat="1" applyFont="1" applyFill="1" applyBorder="1" applyAlignment="1" applyProtection="1">
      <alignment wrapText="1"/>
    </xf>
    <xf numFmtId="0" fontId="5" fillId="0" borderId="1" xfId="1" applyNumberFormat="1" applyFont="1" applyFill="1" applyBorder="1" applyAlignment="1" applyProtection="1">
      <alignment wrapText="1"/>
    </xf>
    <xf numFmtId="49" fontId="5" fillId="0" borderId="1" xfId="1" applyNumberFormat="1" applyFont="1" applyFill="1" applyBorder="1" applyAlignment="1" applyProtection="1">
      <alignment horizontal="center" wrapText="1"/>
    </xf>
    <xf numFmtId="172" fontId="5" fillId="0" borderId="1" xfId="1" applyNumberFormat="1" applyFont="1" applyFill="1" applyBorder="1" applyAlignment="1" applyProtection="1">
      <alignment wrapText="1"/>
    </xf>
    <xf numFmtId="0" fontId="9" fillId="2" borderId="1" xfId="0" applyFont="1" applyFill="1" applyBorder="1" applyAlignment="1">
      <alignment wrapText="1"/>
    </xf>
    <xf numFmtId="49" fontId="14" fillId="2" borderId="1" xfId="0" applyNumberFormat="1" applyFont="1" applyFill="1" applyBorder="1" applyAlignment="1">
      <alignment horizontal="center" wrapText="1"/>
    </xf>
    <xf numFmtId="172" fontId="14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172" fontId="17" fillId="0" borderId="1" xfId="0" applyNumberFormat="1" applyFont="1" applyFill="1" applyBorder="1" applyAlignment="1">
      <alignment horizontal="right" vertical="center" wrapText="1"/>
    </xf>
    <xf numFmtId="172" fontId="14" fillId="0" borderId="1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172" fontId="14" fillId="2" borderId="1" xfId="1" applyNumberFormat="1" applyFont="1" applyFill="1" applyBorder="1" applyAlignment="1" applyProtection="1">
      <alignment horizontal="right" vertical="center" wrapText="1"/>
    </xf>
    <xf numFmtId="0" fontId="25" fillId="0" borderId="1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wrapText="1"/>
    </xf>
    <xf numFmtId="172" fontId="14" fillId="0" borderId="0" xfId="0" applyNumberFormat="1" applyFont="1" applyFill="1" applyBorder="1" applyAlignment="1">
      <alignment horizontal="right" vertical="center" wrapText="1"/>
    </xf>
    <xf numFmtId="172" fontId="14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1" applyNumberFormat="1" applyFont="1" applyFill="1" applyBorder="1" applyAlignment="1" applyProtection="1">
      <alignment wrapText="1"/>
    </xf>
    <xf numFmtId="0" fontId="7" fillId="0" borderId="0" xfId="1" applyNumberFormat="1" applyFont="1" applyFill="1" applyBorder="1" applyAlignment="1" applyProtection="1">
      <alignment wrapText="1"/>
    </xf>
    <xf numFmtId="49" fontId="6" fillId="0" borderId="0" xfId="1" applyNumberFormat="1" applyFont="1" applyFill="1" applyBorder="1" applyAlignment="1" applyProtection="1">
      <alignment horizontal="center" wrapText="1"/>
    </xf>
    <xf numFmtId="0" fontId="6" fillId="0" borderId="0" xfId="1" applyNumberFormat="1" applyFont="1" applyFill="1" applyBorder="1" applyAlignment="1" applyProtection="1">
      <alignment wrapText="1"/>
    </xf>
    <xf numFmtId="0" fontId="7" fillId="0" borderId="0" xfId="1" applyNumberFormat="1" applyFont="1" applyFill="1" applyBorder="1" applyAlignment="1" applyProtection="1">
      <alignment horizontal="right" indent="10"/>
    </xf>
    <xf numFmtId="0" fontId="9" fillId="0" borderId="0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9" fillId="2" borderId="1" xfId="1" applyNumberFormat="1" applyFont="1" applyFill="1" applyBorder="1" applyAlignment="1" applyProtection="1">
      <alignment horizontal="left" wrapText="1"/>
    </xf>
    <xf numFmtId="49" fontId="9" fillId="2" borderId="1" xfId="1" applyNumberFormat="1" applyFont="1" applyFill="1" applyBorder="1" applyAlignment="1" applyProtection="1">
      <alignment horizontal="center" wrapText="1"/>
    </xf>
    <xf numFmtId="172" fontId="9" fillId="2" borderId="1" xfId="1" applyNumberFormat="1" applyFont="1" applyFill="1" applyBorder="1" applyAlignment="1" applyProtection="1">
      <alignment wrapText="1"/>
    </xf>
    <xf numFmtId="0" fontId="0" fillId="0" borderId="0" xfId="0" applyFont="1"/>
    <xf numFmtId="0" fontId="9" fillId="2" borderId="2" xfId="1" applyNumberFormat="1" applyFont="1" applyFill="1" applyBorder="1" applyAlignment="1" applyProtection="1">
      <alignment horizontal="left" wrapText="1"/>
    </xf>
    <xf numFmtId="49" fontId="9" fillId="2" borderId="2" xfId="1" applyNumberFormat="1" applyFont="1" applyFill="1" applyBorder="1" applyAlignment="1" applyProtection="1">
      <alignment horizontal="center" wrapText="1"/>
    </xf>
    <xf numFmtId="172" fontId="9" fillId="2" borderId="2" xfId="1" applyNumberFormat="1" applyFont="1" applyFill="1" applyBorder="1" applyAlignment="1" applyProtection="1">
      <alignment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13" fillId="0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172" fontId="20" fillId="0" borderId="1" xfId="1" applyNumberFormat="1" applyFont="1" applyFill="1" applyBorder="1" applyAlignment="1" applyProtection="1">
      <alignment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9" fillId="0" borderId="0" xfId="1" applyNumberFormat="1" applyFont="1" applyFill="1" applyBorder="1" applyAlignment="1" applyProtection="1">
      <alignment horizontal="center" vertical="center" wrapText="1"/>
    </xf>
    <xf numFmtId="0" fontId="20" fillId="0" borderId="0" xfId="1" applyNumberFormat="1" applyFont="1" applyFill="1" applyBorder="1" applyAlignment="1" applyProtection="1">
      <alignment wrapText="1"/>
    </xf>
    <xf numFmtId="0" fontId="0" fillId="0" borderId="0" xfId="0" applyBorder="1"/>
    <xf numFmtId="0" fontId="9" fillId="0" borderId="0" xfId="1" applyNumberFormat="1" applyFont="1" applyFill="1" applyBorder="1" applyAlignment="1" applyProtection="1">
      <alignment vertical="center" wrapText="1"/>
    </xf>
    <xf numFmtId="0" fontId="12" fillId="0" borderId="0" xfId="1" applyNumberFormat="1" applyFont="1" applyFill="1" applyBorder="1" applyAlignment="1" applyProtection="1">
      <alignment vertical="center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5" fillId="0" borderId="3" xfId="1" applyNumberFormat="1" applyFont="1" applyFill="1" applyBorder="1" applyAlignment="1" applyProtection="1">
      <alignment horizontal="center" wrapTex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12" fillId="3" borderId="4" xfId="1" applyNumberFormat="1" applyFont="1" applyFill="1" applyBorder="1" applyAlignment="1" applyProtection="1">
      <alignment wrapText="1"/>
    </xf>
    <xf numFmtId="49" fontId="9" fillId="3" borderId="1" xfId="1" applyNumberFormat="1" applyFont="1" applyFill="1" applyBorder="1" applyAlignment="1" applyProtection="1">
      <alignment horizontal="center" wrapText="1"/>
    </xf>
    <xf numFmtId="172" fontId="9" fillId="3" borderId="1" xfId="1" applyNumberFormat="1" applyFont="1" applyFill="1" applyBorder="1" applyAlignment="1" applyProtection="1">
      <alignment horizontal="center" vertical="center" wrapText="1"/>
    </xf>
    <xf numFmtId="172" fontId="9" fillId="3" borderId="3" xfId="1" applyNumberFormat="1" applyFont="1" applyFill="1" applyBorder="1" applyAlignment="1" applyProtection="1">
      <alignment horizontal="center" vertical="center" wrapText="1"/>
    </xf>
    <xf numFmtId="0" fontId="18" fillId="0" borderId="4" xfId="1" applyNumberFormat="1" applyFont="1" applyFill="1" applyBorder="1" applyAlignment="1" applyProtection="1">
      <alignment wrapText="1"/>
    </xf>
    <xf numFmtId="172" fontId="6" fillId="0" borderId="1" xfId="1" applyNumberFormat="1" applyFont="1" applyFill="1" applyBorder="1" applyAlignment="1" applyProtection="1">
      <alignment horizontal="center" vertical="center" wrapText="1"/>
    </xf>
    <xf numFmtId="172" fontId="9" fillId="0" borderId="1" xfId="1" applyNumberFormat="1" applyFont="1" applyFill="1" applyBorder="1" applyAlignment="1" applyProtection="1">
      <alignment horizontal="center" vertical="center" wrapText="1"/>
    </xf>
    <xf numFmtId="172" fontId="6" fillId="0" borderId="3" xfId="1" applyNumberFormat="1" applyFont="1" applyFill="1" applyBorder="1" applyAlignment="1" applyProtection="1">
      <alignment horizontal="center" vertical="center" wrapText="1"/>
    </xf>
    <xf numFmtId="0" fontId="18" fillId="0" borderId="5" xfId="1" applyNumberFormat="1" applyFont="1" applyFill="1" applyBorder="1" applyAlignment="1" applyProtection="1">
      <alignment wrapText="1"/>
    </xf>
    <xf numFmtId="49" fontId="6" fillId="0" borderId="2" xfId="1" applyNumberFormat="1" applyFont="1" applyFill="1" applyBorder="1" applyAlignment="1" applyProtection="1">
      <alignment horizontal="center" wrapText="1"/>
    </xf>
    <xf numFmtId="172" fontId="6" fillId="0" borderId="2" xfId="1" applyNumberFormat="1" applyFont="1" applyFill="1" applyBorder="1" applyAlignment="1" applyProtection="1">
      <alignment horizontal="center" vertical="center" wrapText="1"/>
    </xf>
    <xf numFmtId="172" fontId="6" fillId="0" borderId="6" xfId="1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wrapText="1"/>
    </xf>
    <xf numFmtId="0" fontId="9" fillId="0" borderId="0" xfId="1" applyNumberFormat="1" applyFont="1" applyFill="1" applyBorder="1" applyAlignment="1" applyProtection="1">
      <alignment horizontal="justify"/>
    </xf>
    <xf numFmtId="49" fontId="9" fillId="0" borderId="0" xfId="1" applyNumberFormat="1" applyFont="1" applyFill="1" applyBorder="1" applyAlignment="1" applyProtection="1">
      <alignment horizontal="center"/>
    </xf>
    <xf numFmtId="0" fontId="28" fillId="0" borderId="0" xfId="1" applyNumberFormat="1" applyFont="1" applyFill="1" applyBorder="1" applyAlignment="1" applyProtection="1">
      <alignment horizontal="justify"/>
    </xf>
    <xf numFmtId="0" fontId="2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3" borderId="1" xfId="1" applyNumberFormat="1" applyFont="1" applyFill="1" applyBorder="1" applyAlignment="1" applyProtection="1">
      <alignment wrapText="1"/>
    </xf>
    <xf numFmtId="0" fontId="29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8" fillId="0" borderId="1" xfId="1" applyNumberFormat="1" applyFont="1" applyFill="1" applyBorder="1" applyAlignment="1" applyProtection="1">
      <alignment wrapText="1"/>
    </xf>
    <xf numFmtId="0" fontId="18" fillId="0" borderId="1" xfId="0" applyFont="1" applyFill="1" applyBorder="1" applyAlignment="1">
      <alignment wrapText="1"/>
    </xf>
    <xf numFmtId="49" fontId="7" fillId="0" borderId="0" xfId="1" applyNumberFormat="1" applyFont="1" applyFill="1" applyBorder="1" applyAlignment="1" applyProtection="1">
      <alignment horizontal="center" wrapText="1"/>
    </xf>
    <xf numFmtId="0" fontId="26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justify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4" borderId="0" xfId="0" applyFill="1"/>
    <xf numFmtId="49" fontId="14" fillId="0" borderId="1" xfId="1" applyNumberFormat="1" applyFont="1" applyFill="1" applyBorder="1" applyAlignment="1" applyProtection="1">
      <alignment horizontal="center" wrapText="1"/>
    </xf>
    <xf numFmtId="172" fontId="14" fillId="0" borderId="1" xfId="1" applyNumberFormat="1" applyFont="1" applyFill="1" applyBorder="1" applyAlignment="1" applyProtection="1">
      <alignment horizontal="center" vertical="center" wrapText="1"/>
    </xf>
    <xf numFmtId="49" fontId="15" fillId="0" borderId="1" xfId="1" applyNumberFormat="1" applyFont="1" applyFill="1" applyBorder="1" applyAlignment="1" applyProtection="1">
      <alignment horizontal="center" wrapText="1"/>
    </xf>
    <xf numFmtId="0" fontId="30" fillId="0" borderId="1" xfId="1" applyNumberFormat="1" applyFont="1" applyFill="1" applyBorder="1" applyAlignment="1" applyProtection="1">
      <alignment horizontal="right" wrapText="1"/>
    </xf>
    <xf numFmtId="0" fontId="14" fillId="0" borderId="1" xfId="1" applyNumberFormat="1" applyFont="1" applyFill="1" applyBorder="1" applyAlignment="1" applyProtection="1">
      <alignment horizontal="left" vertical="center" wrapText="1"/>
    </xf>
    <xf numFmtId="172" fontId="17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1" applyNumberFormat="1" applyFont="1" applyFill="1" applyBorder="1" applyAlignment="1" applyProtection="1">
      <alignment horizontal="left" vertical="center" wrapText="1"/>
    </xf>
    <xf numFmtId="0" fontId="13" fillId="0" borderId="1" xfId="1" applyNumberFormat="1" applyFont="1" applyFill="1" applyBorder="1" applyAlignment="1" applyProtection="1">
      <alignment horizontal="right" vertical="center" wrapText="1"/>
    </xf>
    <xf numFmtId="172" fontId="20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5" fillId="0" borderId="1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72" fontId="14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72" fontId="17" fillId="0" borderId="1" xfId="0" applyNumberFormat="1" applyFont="1" applyFill="1" applyBorder="1" applyAlignment="1">
      <alignment horizontal="center" vertical="center" wrapText="1"/>
    </xf>
    <xf numFmtId="172" fontId="14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172" fontId="14" fillId="2" borderId="1" xfId="1" applyNumberFormat="1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2" fontId="14" fillId="5" borderId="1" xfId="1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172" fontId="14" fillId="0" borderId="0" xfId="0" applyNumberFormat="1" applyFont="1" applyFill="1" applyBorder="1" applyAlignment="1">
      <alignment horizontal="center" vertical="center" wrapText="1"/>
    </xf>
    <xf numFmtId="172" fontId="14" fillId="0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49" fontId="9" fillId="2" borderId="1" xfId="1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vertical="center" wrapText="1"/>
    </xf>
    <xf numFmtId="0" fontId="18" fillId="0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9" fillId="2" borderId="2" xfId="1" applyNumberFormat="1" applyFont="1" applyFill="1" applyBorder="1" applyAlignment="1" applyProtection="1">
      <alignment horizontal="left" vertical="center" wrapText="1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0" fontId="9" fillId="2" borderId="2" xfId="1" applyNumberFormat="1" applyFont="1" applyFill="1" applyBorder="1" applyAlignment="1" applyProtection="1">
      <alignment vertical="center" wrapText="1"/>
    </xf>
    <xf numFmtId="0" fontId="20" fillId="0" borderId="1" xfId="1" applyNumberFormat="1" applyFont="1" applyFill="1" applyBorder="1" applyAlignment="1" applyProtection="1">
      <alignment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49" fontId="20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1" applyNumberFormat="1" applyFont="1" applyFill="1" applyBorder="1" applyAlignment="1" applyProtection="1">
      <alignment horizontal="center" vertical="center" wrapText="1"/>
    </xf>
    <xf numFmtId="49" fontId="7" fillId="0" borderId="0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9" fillId="3" borderId="4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8" fillId="0" borderId="7" xfId="1" applyNumberFormat="1" applyFont="1" applyFill="1" applyBorder="1" applyAlignment="1" applyProtection="1">
      <alignment horizontal="justify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justify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3" borderId="1" xfId="1" applyNumberFormat="1" applyFont="1" applyFill="1" applyBorder="1" applyAlignment="1" applyProtection="1">
      <alignment vertical="center" wrapText="1"/>
    </xf>
    <xf numFmtId="49" fontId="34" fillId="3" borderId="1" xfId="1" applyNumberFormat="1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35" fillId="0" borderId="1" xfId="1" applyNumberFormat="1" applyFont="1" applyFill="1" applyBorder="1" applyAlignment="1" applyProtection="1">
      <alignment vertical="center" wrapText="1"/>
    </xf>
    <xf numFmtId="49" fontId="35" fillId="0" borderId="1" xfId="1" applyNumberFormat="1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2" fontId="2" fillId="0" borderId="0" xfId="1" applyNumberFormat="1" applyFont="1" applyFill="1" applyBorder="1" applyAlignment="1" applyProtection="1"/>
    <xf numFmtId="3" fontId="14" fillId="0" borderId="1" xfId="1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wrapText="1"/>
    </xf>
    <xf numFmtId="0" fontId="6" fillId="0" borderId="0" xfId="1" applyNumberFormat="1" applyFont="1" applyFill="1" applyBorder="1" applyAlignment="1" applyProtection="1">
      <alignment horizontal="right" wrapText="1"/>
    </xf>
    <xf numFmtId="0" fontId="12" fillId="0" borderId="0" xfId="1" applyNumberFormat="1" applyFont="1" applyFill="1" applyBorder="1" applyAlignment="1" applyProtection="1">
      <alignment horizontal="center" wrapText="1"/>
    </xf>
    <xf numFmtId="0" fontId="12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wrapText="1"/>
    </xf>
    <xf numFmtId="0" fontId="9" fillId="0" borderId="0" xfId="1" applyNumberFormat="1" applyFont="1" applyFill="1" applyBorder="1" applyAlignment="1" applyProtection="1">
      <alignment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left"/>
    </xf>
    <xf numFmtId="0" fontId="27" fillId="0" borderId="0" xfId="0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2" fillId="0" borderId="4" xfId="1" applyNumberFormat="1" applyFont="1" applyFill="1" applyBorder="1" applyAlignment="1" applyProtection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wrapText="1"/>
    </xf>
    <xf numFmtId="172" fontId="9" fillId="3" borderId="1" xfId="1" applyNumberFormat="1" applyFont="1" applyFill="1" applyBorder="1" applyAlignment="1" applyProtection="1">
      <alignment horizontal="center" vertical="center" wrapText="1"/>
    </xf>
    <xf numFmtId="172" fontId="6" fillId="0" borderId="1" xfId="1" applyNumberFormat="1" applyFont="1" applyFill="1" applyBorder="1" applyAlignment="1" applyProtection="1">
      <alignment horizontal="center" vertical="center" wrapText="1"/>
    </xf>
    <xf numFmtId="172" fontId="6" fillId="0" borderId="2" xfId="1" applyNumberFormat="1" applyFont="1" applyFill="1" applyBorder="1" applyAlignment="1" applyProtection="1">
      <alignment horizontal="center" vertical="center" wrapText="1"/>
    </xf>
    <xf numFmtId="0" fontId="28" fillId="0" borderId="0" xfId="1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right" vertical="top" wrapText="1"/>
    </xf>
    <xf numFmtId="0" fontId="12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8" fillId="0" borderId="0" xfId="1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J52"/>
  <sheetViews>
    <sheetView tabSelected="1" topLeftCell="A4" workbookViewId="0">
      <selection sqref="A1:IV9"/>
    </sheetView>
  </sheetViews>
  <sheetFormatPr defaultRowHeight="12.75" x14ac:dyDescent="0.2"/>
  <cols>
    <col min="1" max="1" width="51.7109375" style="1" customWidth="1"/>
    <col min="2" max="2" width="9.140625" style="2"/>
    <col min="3" max="3" width="10.28515625" style="1" customWidth="1"/>
    <col min="4" max="4" width="11" style="3" customWidth="1"/>
    <col min="5" max="5" width="16" style="3" customWidth="1"/>
    <col min="6" max="6" width="9.42578125" style="4" customWidth="1"/>
    <col min="7" max="7" width="11.140625" style="1" customWidth="1"/>
    <col min="8" max="8" width="10.7109375" style="1" customWidth="1"/>
    <col min="9" max="9" width="10.85546875" style="1" customWidth="1"/>
    <col min="10" max="10" width="15.140625" style="1" customWidth="1"/>
    <col min="11" max="16384" width="9.140625" style="1"/>
  </cols>
  <sheetData>
    <row r="1" spans="1:10" ht="24" x14ac:dyDescent="0.2">
      <c r="A1" s="13" t="s">
        <v>9</v>
      </c>
      <c r="B1" s="14" t="s">
        <v>10</v>
      </c>
      <c r="C1" s="15">
        <f>SUM(C2:C4)</f>
        <v>2204.3000000000002</v>
      </c>
      <c r="D1" s="15">
        <f>SUM(D2:D4)</f>
        <v>2176.8000000000002</v>
      </c>
      <c r="E1" s="15">
        <f>SUM(E2:E4)</f>
        <v>3447.1</v>
      </c>
      <c r="F1" s="15">
        <f t="shared" ref="F1:F12" si="0">J1</f>
        <v>3822.5</v>
      </c>
      <c r="G1" s="15">
        <f>SUM(G2:G4)</f>
        <v>955.6</v>
      </c>
      <c r="H1" s="15" t="e">
        <f>H2+H3+H4</f>
        <v>#VALUE!</v>
      </c>
      <c r="I1" s="15">
        <f>SUM(I2:I4)</f>
        <v>2866.9</v>
      </c>
      <c r="J1" s="15">
        <f>SUM(J2:J4)</f>
        <v>3822.5</v>
      </c>
    </row>
    <row r="2" spans="1:10" x14ac:dyDescent="0.2">
      <c r="A2" s="16" t="s">
        <v>11</v>
      </c>
      <c r="B2" s="17" t="s">
        <v>12</v>
      </c>
      <c r="C2" s="18">
        <v>2204.3000000000002</v>
      </c>
      <c r="D2" s="18">
        <v>2176.8000000000002</v>
      </c>
      <c r="E2" s="18">
        <v>3447.1</v>
      </c>
      <c r="F2" s="15">
        <f t="shared" si="0"/>
        <v>3822.5</v>
      </c>
      <c r="G2" s="18">
        <v>955.6</v>
      </c>
      <c r="H2" s="18">
        <v>1911.2</v>
      </c>
      <c r="I2" s="18">
        <v>2866.9</v>
      </c>
      <c r="J2" s="18">
        <v>3822.5</v>
      </c>
    </row>
    <row r="3" spans="1:10" x14ac:dyDescent="0.2">
      <c r="A3" s="16" t="s">
        <v>13</v>
      </c>
      <c r="B3" s="17" t="s">
        <v>14</v>
      </c>
      <c r="C3" s="18" t="s">
        <v>233</v>
      </c>
      <c r="D3" s="18" t="s">
        <v>233</v>
      </c>
      <c r="E3" s="18" t="s">
        <v>233</v>
      </c>
      <c r="F3" s="15" t="str">
        <f t="shared" si="0"/>
        <v>null</v>
      </c>
      <c r="G3" s="18" t="s">
        <v>233</v>
      </c>
      <c r="H3" s="18" t="s">
        <v>233</v>
      </c>
      <c r="I3" s="18" t="s">
        <v>233</v>
      </c>
      <c r="J3" s="18" t="s">
        <v>233</v>
      </c>
    </row>
    <row r="4" spans="1:10" ht="46.5" customHeight="1" x14ac:dyDescent="0.2">
      <c r="A4" s="16" t="s">
        <v>109</v>
      </c>
      <c r="B4" s="17" t="s">
        <v>16</v>
      </c>
      <c r="C4" s="18" t="s">
        <v>233</v>
      </c>
      <c r="D4" s="18" t="s">
        <v>233</v>
      </c>
      <c r="E4" s="18" t="s">
        <v>233</v>
      </c>
      <c r="F4" s="15" t="str">
        <f t="shared" si="0"/>
        <v>null</v>
      </c>
      <c r="G4" s="18" t="s">
        <v>233</v>
      </c>
      <c r="H4" s="18" t="s">
        <v>233</v>
      </c>
      <c r="I4" s="18" t="s">
        <v>233</v>
      </c>
      <c r="J4" s="18" t="s">
        <v>233</v>
      </c>
    </row>
    <row r="5" spans="1:10" x14ac:dyDescent="0.2">
      <c r="A5" s="13" t="s">
        <v>17</v>
      </c>
      <c r="B5" s="14" t="s">
        <v>18</v>
      </c>
      <c r="C5" s="18" t="s">
        <v>233</v>
      </c>
      <c r="D5" s="18" t="s">
        <v>233</v>
      </c>
      <c r="E5" s="18" t="s">
        <v>233</v>
      </c>
      <c r="F5" s="15" t="str">
        <f t="shared" si="0"/>
        <v>null</v>
      </c>
      <c r="G5" s="18" t="s">
        <v>233</v>
      </c>
      <c r="H5" s="18" t="s">
        <v>233</v>
      </c>
      <c r="I5" s="18" t="s">
        <v>233</v>
      </c>
      <c r="J5" s="18" t="s">
        <v>233</v>
      </c>
    </row>
    <row r="6" spans="1:10" ht="14.25" customHeight="1" x14ac:dyDescent="0.2">
      <c r="A6" s="13" t="s">
        <v>19</v>
      </c>
      <c r="B6" s="14" t="s">
        <v>20</v>
      </c>
      <c r="C6" s="18" t="s">
        <v>233</v>
      </c>
      <c r="D6" s="18" t="s">
        <v>233</v>
      </c>
      <c r="E6" s="18" t="s">
        <v>233</v>
      </c>
      <c r="F6" s="15" t="str">
        <f t="shared" si="0"/>
        <v>null</v>
      </c>
      <c r="G6" s="18" t="s">
        <v>233</v>
      </c>
      <c r="H6" s="18" t="s">
        <v>233</v>
      </c>
      <c r="I6" s="18" t="s">
        <v>233</v>
      </c>
      <c r="J6" s="18" t="s">
        <v>233</v>
      </c>
    </row>
    <row r="7" spans="1:10" ht="14.25" customHeight="1" x14ac:dyDescent="0.2">
      <c r="A7" s="13" t="s">
        <v>21</v>
      </c>
      <c r="B7" s="14" t="s">
        <v>22</v>
      </c>
      <c r="C7" s="18" t="s">
        <v>233</v>
      </c>
      <c r="D7" s="18" t="s">
        <v>233</v>
      </c>
      <c r="E7" s="18" t="s">
        <v>233</v>
      </c>
      <c r="F7" s="15" t="str">
        <f t="shared" si="0"/>
        <v>null</v>
      </c>
      <c r="G7" s="18" t="s">
        <v>233</v>
      </c>
      <c r="H7" s="18" t="s">
        <v>233</v>
      </c>
      <c r="I7" s="18" t="s">
        <v>233</v>
      </c>
      <c r="J7" s="18" t="s">
        <v>233</v>
      </c>
    </row>
    <row r="8" spans="1:10" ht="15" customHeight="1" x14ac:dyDescent="0.2">
      <c r="A8" s="13" t="s">
        <v>23</v>
      </c>
      <c r="B8" s="14" t="s">
        <v>24</v>
      </c>
      <c r="C8" s="15">
        <v>636.20000000000005</v>
      </c>
      <c r="D8" s="15">
        <v>1018.5</v>
      </c>
      <c r="E8" s="15">
        <v>678.3</v>
      </c>
      <c r="F8" s="15">
        <f t="shared" si="0"/>
        <v>1219</v>
      </c>
      <c r="G8" s="15">
        <v>304.8</v>
      </c>
      <c r="H8" s="15">
        <v>609.5</v>
      </c>
      <c r="I8" s="15">
        <v>914.3</v>
      </c>
      <c r="J8" s="15">
        <v>1219</v>
      </c>
    </row>
    <row r="9" spans="1:10" ht="15" customHeight="1" x14ac:dyDescent="0.2">
      <c r="A9" s="13" t="s">
        <v>25</v>
      </c>
      <c r="B9" s="14" t="s">
        <v>26</v>
      </c>
      <c r="C9" s="18" t="s">
        <v>233</v>
      </c>
      <c r="D9" s="18" t="s">
        <v>233</v>
      </c>
      <c r="E9" s="18" t="s">
        <v>233</v>
      </c>
      <c r="F9" s="15" t="str">
        <f t="shared" si="0"/>
        <v>null</v>
      </c>
      <c r="G9" s="18" t="s">
        <v>233</v>
      </c>
      <c r="H9" s="18" t="s">
        <v>233</v>
      </c>
      <c r="I9" s="18" t="s">
        <v>233</v>
      </c>
      <c r="J9" s="18" t="s">
        <v>233</v>
      </c>
    </row>
    <row r="10" spans="1:10" x14ac:dyDescent="0.2">
      <c r="A10" s="13" t="s">
        <v>27</v>
      </c>
      <c r="B10" s="14" t="s">
        <v>28</v>
      </c>
      <c r="C10" s="15">
        <v>473.5</v>
      </c>
      <c r="D10" s="15">
        <v>532.6</v>
      </c>
      <c r="E10" s="15">
        <v>687.5</v>
      </c>
      <c r="F10" s="15">
        <f t="shared" si="0"/>
        <v>840.3</v>
      </c>
      <c r="G10" s="15">
        <v>210.1</v>
      </c>
      <c r="H10" s="15">
        <v>420.1</v>
      </c>
      <c r="I10" s="15">
        <v>630.20000000000005</v>
      </c>
      <c r="J10" s="15">
        <v>840.3</v>
      </c>
    </row>
    <row r="11" spans="1:10" x14ac:dyDescent="0.2">
      <c r="A11" s="13" t="s">
        <v>29</v>
      </c>
      <c r="B11" s="14" t="s">
        <v>30</v>
      </c>
      <c r="C11" s="18" t="s">
        <v>233</v>
      </c>
      <c r="D11" s="18" t="s">
        <v>233</v>
      </c>
      <c r="E11" s="18" t="s">
        <v>233</v>
      </c>
      <c r="F11" s="15" t="str">
        <f t="shared" si="0"/>
        <v>null</v>
      </c>
      <c r="G11" s="18" t="s">
        <v>233</v>
      </c>
      <c r="H11" s="18" t="s">
        <v>233</v>
      </c>
      <c r="I11" s="18" t="s">
        <v>233</v>
      </c>
      <c r="J11" s="18" t="s">
        <v>233</v>
      </c>
    </row>
    <row r="12" spans="1:10" x14ac:dyDescent="0.2">
      <c r="A12" s="19" t="s">
        <v>31</v>
      </c>
      <c r="B12" s="14" t="s">
        <v>32</v>
      </c>
      <c r="C12" s="18" t="s">
        <v>233</v>
      </c>
      <c r="D12" s="18" t="s">
        <v>233</v>
      </c>
      <c r="E12" s="18" t="s">
        <v>233</v>
      </c>
      <c r="F12" s="15" t="str">
        <f t="shared" si="0"/>
        <v>null</v>
      </c>
      <c r="G12" s="18" t="s">
        <v>233</v>
      </c>
      <c r="H12" s="18" t="s">
        <v>233</v>
      </c>
      <c r="I12" s="18" t="s">
        <v>233</v>
      </c>
      <c r="J12" s="18" t="s">
        <v>233</v>
      </c>
    </row>
    <row r="13" spans="1:10" ht="15.75" x14ac:dyDescent="0.25">
      <c r="A13" s="20" t="s">
        <v>33</v>
      </c>
      <c r="B13" s="14" t="s">
        <v>34</v>
      </c>
      <c r="C13" s="21">
        <f>C8+C10</f>
        <v>1109.7</v>
      </c>
      <c r="D13" s="21">
        <f t="shared" ref="D13:J13" si="1">D8+D10</f>
        <v>1551.1</v>
      </c>
      <c r="E13" s="21">
        <f t="shared" si="1"/>
        <v>1365.8</v>
      </c>
      <c r="F13" s="21">
        <f t="shared" si="1"/>
        <v>2059.3000000000002</v>
      </c>
      <c r="G13" s="21">
        <f t="shared" si="1"/>
        <v>514.9</v>
      </c>
      <c r="H13" s="21">
        <f t="shared" si="1"/>
        <v>1029.5999999999999</v>
      </c>
      <c r="I13" s="21">
        <f t="shared" si="1"/>
        <v>1544.5</v>
      </c>
      <c r="J13" s="21">
        <f t="shared" si="1"/>
        <v>2059.3000000000002</v>
      </c>
    </row>
    <row r="14" spans="1:10" ht="18" customHeight="1" x14ac:dyDescent="0.2">
      <c r="A14" s="22" t="s">
        <v>36</v>
      </c>
      <c r="B14" s="14" t="s">
        <v>37</v>
      </c>
      <c r="C14" s="23">
        <v>1054.4000000000001</v>
      </c>
      <c r="D14" s="23">
        <v>1402</v>
      </c>
      <c r="E14" s="23">
        <v>1242.5999999999999</v>
      </c>
      <c r="F14" s="15">
        <f t="shared" ref="F14:F29" si="2">J14</f>
        <v>1767.7</v>
      </c>
      <c r="G14" s="15">
        <v>483.1</v>
      </c>
      <c r="H14" s="15">
        <v>898.5</v>
      </c>
      <c r="I14" s="15">
        <v>1326.7</v>
      </c>
      <c r="J14" s="15">
        <v>1767.7</v>
      </c>
    </row>
    <row r="15" spans="1:10" ht="15" customHeight="1" x14ac:dyDescent="0.2">
      <c r="A15" s="22" t="s">
        <v>38</v>
      </c>
      <c r="B15" s="14" t="s">
        <v>39</v>
      </c>
      <c r="C15" s="15">
        <f>SUM(C16:C24)</f>
        <v>1219.9000000000001</v>
      </c>
      <c r="D15" s="15">
        <f>SUM(D16:D24)</f>
        <v>1238.2</v>
      </c>
      <c r="E15" s="15">
        <f>SUM(E16:E24)</f>
        <v>1350.5999999999997</v>
      </c>
      <c r="F15" s="15">
        <f t="shared" si="2"/>
        <v>1582.3999999999999</v>
      </c>
      <c r="G15" s="15">
        <f>SUM(G16:G24)</f>
        <v>386.40000000000003</v>
      </c>
      <c r="H15" s="15">
        <f>SUM(H16:H24)</f>
        <v>768.69999999999993</v>
      </c>
      <c r="I15" s="15">
        <f>SUM(I16:I24)</f>
        <v>1205</v>
      </c>
      <c r="J15" s="15">
        <f>SUM(J16:J24)</f>
        <v>1582.3999999999999</v>
      </c>
    </row>
    <row r="16" spans="1:10" ht="15" customHeight="1" x14ac:dyDescent="0.2">
      <c r="A16" s="24" t="s">
        <v>40</v>
      </c>
      <c r="B16" s="25" t="s">
        <v>41</v>
      </c>
      <c r="C16" s="23">
        <v>963.5</v>
      </c>
      <c r="D16" s="23">
        <v>963.1</v>
      </c>
      <c r="E16" s="23">
        <v>1070.5999999999999</v>
      </c>
      <c r="F16" s="15">
        <f t="shared" si="2"/>
        <v>1208.0999999999999</v>
      </c>
      <c r="G16" s="15">
        <v>287</v>
      </c>
      <c r="H16" s="15">
        <v>586.29999999999995</v>
      </c>
      <c r="I16" s="15">
        <v>929.4</v>
      </c>
      <c r="J16" s="15">
        <v>1208.0999999999999</v>
      </c>
    </row>
    <row r="17" spans="1:10" ht="15" customHeight="1" x14ac:dyDescent="0.2">
      <c r="A17" s="24" t="s">
        <v>42</v>
      </c>
      <c r="B17" s="25" t="s">
        <v>43</v>
      </c>
      <c r="C17" s="23">
        <v>197.4</v>
      </c>
      <c r="D17" s="23">
        <v>211.9</v>
      </c>
      <c r="E17" s="23">
        <v>215.6</v>
      </c>
      <c r="F17" s="15">
        <f t="shared" si="2"/>
        <v>265.8</v>
      </c>
      <c r="G17" s="15">
        <v>63.1</v>
      </c>
      <c r="H17" s="15">
        <v>129</v>
      </c>
      <c r="I17" s="15">
        <v>204.5</v>
      </c>
      <c r="J17" s="15">
        <v>265.8</v>
      </c>
    </row>
    <row r="18" spans="1:10" ht="26.25" customHeight="1" x14ac:dyDescent="0.2">
      <c r="A18" s="24" t="s">
        <v>44</v>
      </c>
      <c r="B18" s="25" t="s">
        <v>45</v>
      </c>
      <c r="C18" s="18" t="s">
        <v>233</v>
      </c>
      <c r="D18" s="18" t="s">
        <v>233</v>
      </c>
      <c r="E18" s="18" t="s">
        <v>233</v>
      </c>
      <c r="F18" s="15" t="str">
        <f t="shared" si="2"/>
        <v>null</v>
      </c>
      <c r="G18" s="18" t="s">
        <v>233</v>
      </c>
      <c r="H18" s="18" t="s">
        <v>233</v>
      </c>
      <c r="I18" s="18" t="s">
        <v>233</v>
      </c>
      <c r="J18" s="18" t="s">
        <v>233</v>
      </c>
    </row>
    <row r="19" spans="1:10" ht="15.75" customHeight="1" x14ac:dyDescent="0.2">
      <c r="A19" s="24" t="s">
        <v>46</v>
      </c>
      <c r="B19" s="25" t="s">
        <v>47</v>
      </c>
      <c r="C19" s="23">
        <v>13.5</v>
      </c>
      <c r="D19" s="23">
        <v>13.7</v>
      </c>
      <c r="E19" s="23">
        <v>6.6</v>
      </c>
      <c r="F19" s="15">
        <f t="shared" si="2"/>
        <v>24</v>
      </c>
      <c r="G19" s="15">
        <v>6</v>
      </c>
      <c r="H19" s="15">
        <v>12</v>
      </c>
      <c r="I19" s="15">
        <v>18</v>
      </c>
      <c r="J19" s="15">
        <v>24</v>
      </c>
    </row>
    <row r="20" spans="1:10" ht="14.25" customHeight="1" x14ac:dyDescent="0.2">
      <c r="A20" s="24" t="s">
        <v>48</v>
      </c>
      <c r="B20" s="25" t="s">
        <v>49</v>
      </c>
      <c r="C20" s="18" t="s">
        <v>233</v>
      </c>
      <c r="D20" s="18" t="s">
        <v>233</v>
      </c>
      <c r="E20" s="18" t="s">
        <v>233</v>
      </c>
      <c r="F20" s="15" t="str">
        <f t="shared" si="2"/>
        <v>null</v>
      </c>
      <c r="G20" s="18" t="s">
        <v>233</v>
      </c>
      <c r="H20" s="18" t="s">
        <v>233</v>
      </c>
      <c r="I20" s="18" t="s">
        <v>233</v>
      </c>
      <c r="J20" s="18" t="s">
        <v>233</v>
      </c>
    </row>
    <row r="21" spans="1:10" ht="13.5" customHeight="1" x14ac:dyDescent="0.2">
      <c r="A21" s="24" t="s">
        <v>50</v>
      </c>
      <c r="B21" s="25" t="s">
        <v>51</v>
      </c>
      <c r="C21" s="23">
        <v>4</v>
      </c>
      <c r="D21" s="23">
        <v>4.2</v>
      </c>
      <c r="E21" s="23">
        <v>4.5999999999999996</v>
      </c>
      <c r="F21" s="15">
        <f t="shared" si="2"/>
        <v>5.3</v>
      </c>
      <c r="G21" s="15">
        <v>1.3</v>
      </c>
      <c r="H21" s="15">
        <v>2.6</v>
      </c>
      <c r="I21" s="15">
        <v>4</v>
      </c>
      <c r="J21" s="15">
        <v>5.3</v>
      </c>
    </row>
    <row r="22" spans="1:10" ht="13.5" customHeight="1" x14ac:dyDescent="0.2">
      <c r="A22" s="24" t="s">
        <v>52</v>
      </c>
      <c r="B22" s="25" t="s">
        <v>53</v>
      </c>
      <c r="C22" s="18" t="s">
        <v>233</v>
      </c>
      <c r="D22" s="18" t="s">
        <v>233</v>
      </c>
      <c r="E22" s="18" t="s">
        <v>233</v>
      </c>
      <c r="F22" s="15" t="str">
        <f t="shared" si="2"/>
        <v>null</v>
      </c>
      <c r="G22" s="18" t="s">
        <v>233</v>
      </c>
      <c r="H22" s="18" t="s">
        <v>233</v>
      </c>
      <c r="I22" s="18" t="s">
        <v>233</v>
      </c>
      <c r="J22" s="18" t="s">
        <v>233</v>
      </c>
    </row>
    <row r="23" spans="1:10" ht="12" customHeight="1" x14ac:dyDescent="0.2">
      <c r="A23" s="24" t="s">
        <v>54</v>
      </c>
      <c r="B23" s="25" t="s">
        <v>55</v>
      </c>
      <c r="C23" s="18" t="s">
        <v>233</v>
      </c>
      <c r="D23" s="18" t="s">
        <v>233</v>
      </c>
      <c r="E23" s="18" t="s">
        <v>233</v>
      </c>
      <c r="F23" s="15" t="str">
        <f t="shared" si="2"/>
        <v>null</v>
      </c>
      <c r="G23" s="18" t="s">
        <v>233</v>
      </c>
      <c r="H23" s="18" t="s">
        <v>233</v>
      </c>
      <c r="I23" s="18" t="s">
        <v>233</v>
      </c>
      <c r="J23" s="18" t="s">
        <v>233</v>
      </c>
    </row>
    <row r="24" spans="1:10" ht="12.75" customHeight="1" x14ac:dyDescent="0.2">
      <c r="A24" s="24" t="s">
        <v>56</v>
      </c>
      <c r="B24" s="25" t="s">
        <v>57</v>
      </c>
      <c r="C24" s="23">
        <v>41.5</v>
      </c>
      <c r="D24" s="23">
        <v>45.3</v>
      </c>
      <c r="E24" s="23">
        <v>53.2</v>
      </c>
      <c r="F24" s="15">
        <f t="shared" si="2"/>
        <v>79.2</v>
      </c>
      <c r="G24" s="15">
        <v>29</v>
      </c>
      <c r="H24" s="15">
        <v>38.799999999999997</v>
      </c>
      <c r="I24" s="15">
        <v>49.1</v>
      </c>
      <c r="J24" s="15">
        <v>79.2</v>
      </c>
    </row>
    <row r="25" spans="1:10" ht="13.5" customHeight="1" x14ac:dyDescent="0.2">
      <c r="A25" s="22" t="s">
        <v>58</v>
      </c>
      <c r="B25" s="14" t="s">
        <v>59</v>
      </c>
      <c r="C25" s="18" t="s">
        <v>233</v>
      </c>
      <c r="D25" s="18" t="s">
        <v>233</v>
      </c>
      <c r="E25" s="18" t="s">
        <v>233</v>
      </c>
      <c r="F25" s="15" t="str">
        <f t="shared" si="2"/>
        <v>null</v>
      </c>
      <c r="G25" s="18" t="s">
        <v>233</v>
      </c>
      <c r="H25" s="18" t="s">
        <v>233</v>
      </c>
      <c r="I25" s="18" t="s">
        <v>233</v>
      </c>
      <c r="J25" s="18" t="s">
        <v>233</v>
      </c>
    </row>
    <row r="26" spans="1:10" ht="13.5" customHeight="1" x14ac:dyDescent="0.2">
      <c r="A26" s="22" t="s">
        <v>60</v>
      </c>
      <c r="B26" s="14" t="s">
        <v>61</v>
      </c>
      <c r="C26" s="23">
        <v>2.6</v>
      </c>
      <c r="D26" s="23">
        <v>1.8</v>
      </c>
      <c r="E26" s="23">
        <v>5.3</v>
      </c>
      <c r="F26" s="15">
        <f t="shared" si="2"/>
        <v>5.6</v>
      </c>
      <c r="G26" s="15">
        <v>5.6</v>
      </c>
      <c r="H26" s="15">
        <v>5.6</v>
      </c>
      <c r="I26" s="15">
        <v>5.6</v>
      </c>
      <c r="J26" s="15">
        <v>5.6</v>
      </c>
    </row>
    <row r="27" spans="1:10" ht="14.25" customHeight="1" x14ac:dyDescent="0.2">
      <c r="A27" s="22" t="s">
        <v>62</v>
      </c>
      <c r="B27" s="14" t="s">
        <v>63</v>
      </c>
      <c r="C27" s="18" t="s">
        <v>233</v>
      </c>
      <c r="D27" s="18" t="s">
        <v>233</v>
      </c>
      <c r="E27" s="18" t="s">
        <v>233</v>
      </c>
      <c r="F27" s="15" t="str">
        <f t="shared" si="2"/>
        <v>null</v>
      </c>
      <c r="G27" s="18" t="s">
        <v>233</v>
      </c>
      <c r="H27" s="18" t="s">
        <v>233</v>
      </c>
      <c r="I27" s="18" t="s">
        <v>233</v>
      </c>
      <c r="J27" s="18" t="s">
        <v>233</v>
      </c>
    </row>
    <row r="28" spans="1:10" ht="12.75" customHeight="1" x14ac:dyDescent="0.2">
      <c r="A28" s="22" t="s">
        <v>64</v>
      </c>
      <c r="B28" s="14" t="s">
        <v>65</v>
      </c>
      <c r="C28" s="18" t="s">
        <v>233</v>
      </c>
      <c r="D28" s="18" t="s">
        <v>233</v>
      </c>
      <c r="E28" s="18" t="s">
        <v>233</v>
      </c>
      <c r="F28" s="15" t="str">
        <f t="shared" si="2"/>
        <v>null</v>
      </c>
      <c r="G28" s="18" t="s">
        <v>233</v>
      </c>
      <c r="H28" s="18" t="s">
        <v>233</v>
      </c>
      <c r="I28" s="18" t="s">
        <v>233</v>
      </c>
      <c r="J28" s="18" t="s">
        <v>233</v>
      </c>
    </row>
    <row r="29" spans="1:10" s="27" customFormat="1" ht="18" customHeight="1" x14ac:dyDescent="0.25">
      <c r="A29" s="20" t="s">
        <v>66</v>
      </c>
      <c r="B29" s="26" t="s">
        <v>67</v>
      </c>
      <c r="C29" s="21">
        <f>SUM(C14,C15,C25:C28)</f>
        <v>2276.9</v>
      </c>
      <c r="D29" s="21">
        <f>SUM(D14,D15,D25:D28)</f>
        <v>2642</v>
      </c>
      <c r="E29" s="21">
        <f>SUM(E14,E15,E25:E28)</f>
        <v>2598.5</v>
      </c>
      <c r="F29" s="21">
        <f t="shared" si="2"/>
        <v>3355.7</v>
      </c>
      <c r="G29" s="21">
        <f>SUM(G14,G15,G25:G28)</f>
        <v>875.1</v>
      </c>
      <c r="H29" s="21">
        <f>SUM(H14,H15,H25:H28)</f>
        <v>1672.7999999999997</v>
      </c>
      <c r="I29" s="21">
        <f>SUM(I14,I15,I25:I28)</f>
        <v>2537.2999999999997</v>
      </c>
      <c r="J29" s="21">
        <f>SUM(J14,J15,J25:J28)</f>
        <v>3355.7</v>
      </c>
    </row>
    <row r="30" spans="1:10" ht="18" customHeight="1" x14ac:dyDescent="0.2">
      <c r="A30" s="22" t="s">
        <v>68</v>
      </c>
      <c r="B30" s="28" t="s">
        <v>69</v>
      </c>
      <c r="C30" s="29">
        <f>SUM(C13,-C29)</f>
        <v>-1167.2</v>
      </c>
      <c r="D30" s="29">
        <f>SUM(D13,-D29)</f>
        <v>-1090.9000000000001</v>
      </c>
      <c r="E30" s="29">
        <f>SUM(E13,-E29)</f>
        <v>-1232.7</v>
      </c>
      <c r="F30" s="30">
        <f t="shared" ref="F30:F40" si="3">J30</f>
        <v>-1296.3999999999996</v>
      </c>
      <c r="G30" s="29">
        <f>SUM(G13,-G29)</f>
        <v>-360.20000000000005</v>
      </c>
      <c r="H30" s="29">
        <f>SUM(H13,-H29)</f>
        <v>-643.19999999999982</v>
      </c>
      <c r="I30" s="29">
        <f>SUM(I13,-I29)</f>
        <v>-992.79999999999973</v>
      </c>
      <c r="J30" s="29">
        <f>SUM(J13,-J29)</f>
        <v>-1296.3999999999996</v>
      </c>
    </row>
    <row r="31" spans="1:10" ht="13.5" customHeight="1" x14ac:dyDescent="0.2">
      <c r="A31" s="31" t="s">
        <v>70</v>
      </c>
      <c r="B31" s="32" t="s">
        <v>71</v>
      </c>
      <c r="C31" s="33">
        <f>IF(C30&gt;0,C30,0)</f>
        <v>0</v>
      </c>
      <c r="D31" s="33">
        <f>IF(D30&gt;0,D30,0)</f>
        <v>0</v>
      </c>
      <c r="E31" s="33">
        <f>IF(E30&gt;0,E30,0)</f>
        <v>0</v>
      </c>
      <c r="F31" s="30">
        <f t="shared" si="3"/>
        <v>0</v>
      </c>
      <c r="G31" s="33">
        <f>IF(G30&gt;0,G30,0)</f>
        <v>0</v>
      </c>
      <c r="H31" s="33">
        <f>IF(H30&gt;0,H30,0)</f>
        <v>0</v>
      </c>
      <c r="I31" s="33">
        <f>IF(I30&gt;0,I30,0)</f>
        <v>0</v>
      </c>
      <c r="J31" s="33">
        <f>IF(J30&gt;0,J30,0)</f>
        <v>0</v>
      </c>
    </row>
    <row r="32" spans="1:10" ht="14.25" customHeight="1" x14ac:dyDescent="0.2">
      <c r="A32" s="31" t="s">
        <v>72</v>
      </c>
      <c r="B32" s="32" t="s">
        <v>73</v>
      </c>
      <c r="C32" s="33">
        <f>IF(C30&lt;=0,C30,0)</f>
        <v>-1167.2</v>
      </c>
      <c r="D32" s="33">
        <f>IF(D30&lt;=0,D30,0)</f>
        <v>-1090.9000000000001</v>
      </c>
      <c r="E32" s="33">
        <f>IF(E30&lt;=0,E30,0)</f>
        <v>-1232.7</v>
      </c>
      <c r="F32" s="30">
        <f t="shared" si="3"/>
        <v>-1296.3999999999996</v>
      </c>
      <c r="G32" s="33">
        <f>IF(G30&lt;=0,G30,0)</f>
        <v>-360.20000000000005</v>
      </c>
      <c r="H32" s="33">
        <f>IF(H30&lt;=0,H30,0)</f>
        <v>-643.19999999999982</v>
      </c>
      <c r="I32" s="33">
        <f>IF(I30&lt;=0,I30,0)</f>
        <v>-992.79999999999973</v>
      </c>
      <c r="J32" s="33">
        <f>IF(J30&lt;=0,J30,0)</f>
        <v>-1296.3999999999996</v>
      </c>
    </row>
    <row r="33" spans="1:10" ht="14.25" customHeight="1" x14ac:dyDescent="0.2">
      <c r="A33" s="34" t="s">
        <v>74</v>
      </c>
      <c r="B33" s="32" t="s">
        <v>75</v>
      </c>
      <c r="C33" s="18" t="s">
        <v>233</v>
      </c>
      <c r="D33" s="18" t="s">
        <v>233</v>
      </c>
      <c r="E33" s="18" t="s">
        <v>233</v>
      </c>
      <c r="F33" s="15" t="str">
        <f t="shared" si="3"/>
        <v>null</v>
      </c>
      <c r="G33" s="18" t="s">
        <v>233</v>
      </c>
      <c r="H33" s="18" t="s">
        <v>233</v>
      </c>
      <c r="I33" s="18" t="s">
        <v>233</v>
      </c>
      <c r="J33" s="18" t="s">
        <v>233</v>
      </c>
    </row>
    <row r="34" spans="1:10" ht="14.25" customHeight="1" x14ac:dyDescent="0.2">
      <c r="A34" s="22" t="s">
        <v>76</v>
      </c>
      <c r="B34" s="28" t="s">
        <v>77</v>
      </c>
      <c r="C34" s="29">
        <f>SUM(C30,C33)</f>
        <v>-1167.2</v>
      </c>
      <c r="D34" s="29">
        <f>SUM(D30,D33)</f>
        <v>-1090.9000000000001</v>
      </c>
      <c r="E34" s="29">
        <f>SUM(E30,E33)</f>
        <v>-1232.7</v>
      </c>
      <c r="F34" s="30">
        <f t="shared" si="3"/>
        <v>-1296.3999999999996</v>
      </c>
      <c r="G34" s="29">
        <f>SUM(G30,G33)</f>
        <v>-360.20000000000005</v>
      </c>
      <c r="H34" s="29">
        <f>SUM(H30,H33)</f>
        <v>-643.19999999999982</v>
      </c>
      <c r="I34" s="29">
        <f>SUM(I30,I33)</f>
        <v>-992.79999999999973</v>
      </c>
      <c r="J34" s="29">
        <f>SUM(J30,J33)</f>
        <v>-1296.3999999999996</v>
      </c>
    </row>
    <row r="35" spans="1:10" ht="13.5" customHeight="1" x14ac:dyDescent="0.2">
      <c r="A35" s="31" t="s">
        <v>78</v>
      </c>
      <c r="B35" s="32" t="s">
        <v>79</v>
      </c>
      <c r="C35" s="33">
        <f>IF(C34&gt;0,C34,0)</f>
        <v>0</v>
      </c>
      <c r="D35" s="33">
        <f>IF(D34&gt;0,D34,0)</f>
        <v>0</v>
      </c>
      <c r="E35" s="33">
        <f>IF(E34&gt;0,E34,0)</f>
        <v>0</v>
      </c>
      <c r="F35" s="30">
        <f t="shared" si="3"/>
        <v>0</v>
      </c>
      <c r="G35" s="33">
        <f>IF(G34&gt;0,G34,0)</f>
        <v>0</v>
      </c>
      <c r="H35" s="33">
        <f>IF(H34&gt;0,H34,0)</f>
        <v>0</v>
      </c>
      <c r="I35" s="33">
        <f>IF(I34&gt;0,I34,0)</f>
        <v>0</v>
      </c>
      <c r="J35" s="33">
        <f>IF(J34&gt;0,J34,0)</f>
        <v>0</v>
      </c>
    </row>
    <row r="36" spans="1:10" ht="14.25" customHeight="1" x14ac:dyDescent="0.2">
      <c r="A36" s="31" t="s">
        <v>80</v>
      </c>
      <c r="B36" s="32" t="s">
        <v>81</v>
      </c>
      <c r="C36" s="33">
        <f>IF(C34&lt;=0,C34,0)</f>
        <v>-1167.2</v>
      </c>
      <c r="D36" s="33">
        <f>IF(D34&lt;=0,D34,0)</f>
        <v>-1090.9000000000001</v>
      </c>
      <c r="E36" s="33">
        <f>IF(E34&lt;=0,E34,0)</f>
        <v>-1232.7</v>
      </c>
      <c r="F36" s="30">
        <f t="shared" si="3"/>
        <v>-1296.3999999999996</v>
      </c>
      <c r="G36" s="33">
        <f>IF(G34&lt;=0,G34,0)</f>
        <v>-360.20000000000005</v>
      </c>
      <c r="H36" s="33">
        <f>IF(H34&lt;=0,H34,0)</f>
        <v>-643.19999999999982</v>
      </c>
      <c r="I36" s="33">
        <f>IF(I34&lt;=0,I34,0)</f>
        <v>-992.79999999999973</v>
      </c>
      <c r="J36" s="33">
        <f>IF(J34&lt;=0,J34,0)</f>
        <v>-1296.3999999999996</v>
      </c>
    </row>
    <row r="37" spans="1:10" ht="15" customHeight="1" x14ac:dyDescent="0.2">
      <c r="A37" s="22" t="s">
        <v>82</v>
      </c>
      <c r="B37" s="28" t="s">
        <v>83</v>
      </c>
      <c r="C37" s="29">
        <v>16.2</v>
      </c>
      <c r="D37" s="29">
        <v>3.7</v>
      </c>
      <c r="E37" s="29">
        <v>151.1</v>
      </c>
      <c r="F37" s="30">
        <f t="shared" si="3"/>
        <v>-233.35199999999992</v>
      </c>
      <c r="G37" s="29">
        <v>31.5</v>
      </c>
      <c r="H37" s="29">
        <f>H34*0.18</f>
        <v>-115.77599999999997</v>
      </c>
      <c r="I37" s="29">
        <f>I34*0.18</f>
        <v>-178.70399999999995</v>
      </c>
      <c r="J37" s="29">
        <f>J34*0.18</f>
        <v>-233.35199999999992</v>
      </c>
    </row>
    <row r="38" spans="1:10" ht="18" customHeight="1" x14ac:dyDescent="0.2">
      <c r="A38" s="22" t="s">
        <v>84</v>
      </c>
      <c r="B38" s="14" t="s">
        <v>85</v>
      </c>
      <c r="C38" s="29">
        <f>SUM(C34,-C37)</f>
        <v>-1183.4000000000001</v>
      </c>
      <c r="D38" s="29">
        <f>SUM(D34,-D37)</f>
        <v>-1094.6000000000001</v>
      </c>
      <c r="E38" s="29">
        <f>SUM(E34,-E37)</f>
        <v>-1383.8</v>
      </c>
      <c r="F38" s="30">
        <f t="shared" si="3"/>
        <v>-1063.0479999999998</v>
      </c>
      <c r="G38" s="29">
        <f>SUM(G34,-G37)</f>
        <v>-391.70000000000005</v>
      </c>
      <c r="H38" s="29">
        <f>SUM(H34,-H37)</f>
        <v>-527.42399999999986</v>
      </c>
      <c r="I38" s="29">
        <f>SUM(I34,-I37)</f>
        <v>-814.09599999999978</v>
      </c>
      <c r="J38" s="29">
        <f>SUM(J34,-J37)</f>
        <v>-1063.0479999999998</v>
      </c>
    </row>
    <row r="39" spans="1:10" ht="15.75" customHeight="1" x14ac:dyDescent="0.2">
      <c r="A39" s="35" t="s">
        <v>86</v>
      </c>
      <c r="B39" s="36" t="s">
        <v>87</v>
      </c>
      <c r="C39" s="37">
        <f>IF(C38&gt;0,C38,0)</f>
        <v>0</v>
      </c>
      <c r="D39" s="37">
        <f>IF(D38&gt;0,D38,0)</f>
        <v>0</v>
      </c>
      <c r="E39" s="37">
        <f>IF(E38&gt;0,E38,0)</f>
        <v>0</v>
      </c>
      <c r="F39" s="30">
        <f t="shared" si="3"/>
        <v>0</v>
      </c>
      <c r="G39" s="37">
        <f>IF(G38&gt;0,G38,0)</f>
        <v>0</v>
      </c>
      <c r="H39" s="37">
        <f>IF(H38&gt;0,H38,0)</f>
        <v>0</v>
      </c>
      <c r="I39" s="37">
        <f>IF(I38&gt;0,I38,0)</f>
        <v>0</v>
      </c>
      <c r="J39" s="37">
        <f>IF(J38&gt;0,J38,0)</f>
        <v>0</v>
      </c>
    </row>
    <row r="40" spans="1:10" ht="14.25" customHeight="1" x14ac:dyDescent="0.2">
      <c r="A40" s="35" t="s">
        <v>80</v>
      </c>
      <c r="B40" s="36" t="s">
        <v>88</v>
      </c>
      <c r="C40" s="37">
        <f>IF(C38&lt;=0,C38,0)</f>
        <v>-1183.4000000000001</v>
      </c>
      <c r="D40" s="37">
        <f>IF(D38&lt;=0,D38,0)</f>
        <v>-1094.6000000000001</v>
      </c>
      <c r="E40" s="37">
        <f>IF(E38&lt;=0,E38,0)</f>
        <v>-1383.8</v>
      </c>
      <c r="F40" s="30">
        <f t="shared" si="3"/>
        <v>-1063.0479999999998</v>
      </c>
      <c r="G40" s="37">
        <f>IF(G38&lt;=0,G38,0)</f>
        <v>-391.70000000000005</v>
      </c>
      <c r="H40" s="37">
        <f>IF(H38&lt;=0,H38,0)</f>
        <v>-527.42399999999986</v>
      </c>
      <c r="I40" s="37">
        <f>IF(I38&lt;=0,I38,0)</f>
        <v>-814.09599999999978</v>
      </c>
      <c r="J40" s="37">
        <f>IF(J38&lt;=0,J38,0)</f>
        <v>-1063.0479999999998</v>
      </c>
    </row>
    <row r="41" spans="1:10" ht="27" customHeight="1" x14ac:dyDescent="0.2">
      <c r="A41" s="38" t="s">
        <v>89</v>
      </c>
      <c r="B41" s="39" t="s">
        <v>90</v>
      </c>
      <c r="C41" s="40">
        <f>SUM(C42:C46)</f>
        <v>623.9</v>
      </c>
      <c r="D41" s="40">
        <f>SUM(D42:D46)</f>
        <v>666.7</v>
      </c>
      <c r="E41" s="40">
        <f>SUM(E42:E46)</f>
        <v>989</v>
      </c>
      <c r="F41" s="40">
        <f t="shared" ref="F41:F47" si="4">J41</f>
        <v>1328.6</v>
      </c>
      <c r="G41" s="40">
        <f>SUM(G42:G46)</f>
        <v>441.80000000000007</v>
      </c>
      <c r="H41" s="40">
        <f>SUM(H42:H46)</f>
        <v>738.40000000000009</v>
      </c>
      <c r="I41" s="40">
        <f>SUM(I42:I46)</f>
        <v>1050.7</v>
      </c>
      <c r="J41" s="40">
        <f>SUM(J42:J46)</f>
        <v>1328.6</v>
      </c>
    </row>
    <row r="42" spans="1:10" ht="15.75" customHeight="1" x14ac:dyDescent="0.2">
      <c r="A42" s="41" t="s">
        <v>91</v>
      </c>
      <c r="B42" s="42" t="s">
        <v>92</v>
      </c>
      <c r="C42" s="43">
        <v>34.799999999999997</v>
      </c>
      <c r="D42" s="43">
        <v>28.8</v>
      </c>
      <c r="E42" s="43">
        <v>30.2</v>
      </c>
      <c r="F42" s="44">
        <f t="shared" si="4"/>
        <v>169.2</v>
      </c>
      <c r="G42" s="44">
        <v>133.80000000000001</v>
      </c>
      <c r="H42" s="44">
        <v>153</v>
      </c>
      <c r="I42" s="44">
        <v>162.30000000000001</v>
      </c>
      <c r="J42" s="44">
        <v>169.2</v>
      </c>
    </row>
    <row r="43" spans="1:10" ht="15.75" customHeight="1" x14ac:dyDescent="0.2">
      <c r="A43" s="45" t="s">
        <v>93</v>
      </c>
      <c r="B43" s="42" t="s">
        <v>94</v>
      </c>
      <c r="C43" s="43">
        <v>31.9</v>
      </c>
      <c r="D43" s="43">
        <v>7.3</v>
      </c>
      <c r="E43" s="43">
        <v>101.3</v>
      </c>
      <c r="F43" s="44">
        <f t="shared" si="4"/>
        <v>196.7</v>
      </c>
      <c r="G43" s="44">
        <v>70.900000000000006</v>
      </c>
      <c r="H43" s="44">
        <v>106.8</v>
      </c>
      <c r="I43" s="44">
        <v>158.6</v>
      </c>
      <c r="J43" s="44">
        <v>196.7</v>
      </c>
    </row>
    <row r="44" spans="1:10" ht="14.25" customHeight="1" x14ac:dyDescent="0.2">
      <c r="A44" s="41" t="s">
        <v>95</v>
      </c>
      <c r="B44" s="42" t="s">
        <v>96</v>
      </c>
      <c r="C44" s="43">
        <v>271.7</v>
      </c>
      <c r="D44" s="43">
        <v>343.3</v>
      </c>
      <c r="E44" s="43">
        <v>537.6</v>
      </c>
      <c r="F44" s="44">
        <f t="shared" si="4"/>
        <v>609.5</v>
      </c>
      <c r="G44" s="44">
        <v>150.5</v>
      </c>
      <c r="H44" s="44">
        <v>304.8</v>
      </c>
      <c r="I44" s="44">
        <v>459.1</v>
      </c>
      <c r="J44" s="44">
        <v>609.5</v>
      </c>
    </row>
    <row r="45" spans="1:10" ht="16.5" customHeight="1" x14ac:dyDescent="0.2">
      <c r="A45" s="41" t="s">
        <v>97</v>
      </c>
      <c r="B45" s="42" t="s">
        <v>98</v>
      </c>
      <c r="C45" s="18" t="s">
        <v>233</v>
      </c>
      <c r="D45" s="18" t="s">
        <v>233</v>
      </c>
      <c r="E45" s="18" t="s">
        <v>233</v>
      </c>
      <c r="F45" s="15" t="str">
        <f t="shared" si="4"/>
        <v>null</v>
      </c>
      <c r="G45" s="18" t="s">
        <v>233</v>
      </c>
      <c r="H45" s="18" t="s">
        <v>233</v>
      </c>
      <c r="I45" s="18" t="s">
        <v>233</v>
      </c>
      <c r="J45" s="18" t="s">
        <v>233</v>
      </c>
    </row>
    <row r="46" spans="1:10" ht="15" customHeight="1" x14ac:dyDescent="0.2">
      <c r="A46" s="46" t="s">
        <v>99</v>
      </c>
      <c r="B46" s="42" t="s">
        <v>100</v>
      </c>
      <c r="C46" s="43">
        <v>285.5</v>
      </c>
      <c r="D46" s="43">
        <v>287.3</v>
      </c>
      <c r="E46" s="43">
        <v>319.89999999999998</v>
      </c>
      <c r="F46" s="44">
        <f t="shared" si="4"/>
        <v>353.2</v>
      </c>
      <c r="G46" s="44">
        <v>86.6</v>
      </c>
      <c r="H46" s="44">
        <v>173.8</v>
      </c>
      <c r="I46" s="44">
        <v>270.7</v>
      </c>
      <c r="J46" s="44">
        <v>353.2</v>
      </c>
    </row>
    <row r="47" spans="1:10" ht="16.5" customHeight="1" x14ac:dyDescent="0.2">
      <c r="A47" s="47" t="s">
        <v>101</v>
      </c>
      <c r="B47" s="39" t="s">
        <v>102</v>
      </c>
      <c r="C47" s="40">
        <f>C48+C49+C50</f>
        <v>294.89999999999998</v>
      </c>
      <c r="D47" s="40">
        <f>D48+D49+D50</f>
        <v>310.7</v>
      </c>
      <c r="E47" s="40">
        <f>E48+E49+E50</f>
        <v>326.7</v>
      </c>
      <c r="F47" s="48">
        <f t="shared" si="4"/>
        <v>387</v>
      </c>
      <c r="G47" s="48">
        <f>G48+G49+G50</f>
        <v>94.5</v>
      </c>
      <c r="H47" s="48">
        <f>H48+H49+H50</f>
        <v>189.79999999999998</v>
      </c>
      <c r="I47" s="48">
        <f>I48+I49+I50</f>
        <v>297.89999999999998</v>
      </c>
      <c r="J47" s="48">
        <f>J48+J49+J50</f>
        <v>387</v>
      </c>
    </row>
    <row r="48" spans="1:10" ht="16.5" customHeight="1" x14ac:dyDescent="0.2">
      <c r="A48" s="49" t="s">
        <v>103</v>
      </c>
      <c r="B48" s="42" t="s">
        <v>104</v>
      </c>
      <c r="C48" s="44">
        <v>275.2</v>
      </c>
      <c r="D48" s="44">
        <v>290.89999999999998</v>
      </c>
      <c r="E48" s="44">
        <v>304.7</v>
      </c>
      <c r="F48" s="15">
        <v>362.3</v>
      </c>
      <c r="G48" s="15">
        <v>88.5</v>
      </c>
      <c r="H48" s="15">
        <v>177.7</v>
      </c>
      <c r="I48" s="15">
        <v>278.89999999999998</v>
      </c>
      <c r="J48" s="15">
        <f>F48</f>
        <v>362.3</v>
      </c>
    </row>
    <row r="49" spans="1:10" ht="16.5" customHeight="1" x14ac:dyDescent="0.2">
      <c r="A49" s="49" t="s">
        <v>105</v>
      </c>
      <c r="B49" s="42" t="s">
        <v>106</v>
      </c>
      <c r="C49" s="44">
        <v>19.7</v>
      </c>
      <c r="D49" s="44">
        <v>19.8</v>
      </c>
      <c r="E49" s="44">
        <v>22</v>
      </c>
      <c r="F49" s="15">
        <v>24.7</v>
      </c>
      <c r="G49" s="15">
        <v>6</v>
      </c>
      <c r="H49" s="15">
        <v>12.1</v>
      </c>
      <c r="I49" s="15">
        <v>19</v>
      </c>
      <c r="J49" s="15">
        <f>F49</f>
        <v>24.7</v>
      </c>
    </row>
    <row r="50" spans="1:10" ht="16.5" customHeight="1" x14ac:dyDescent="0.2">
      <c r="A50" s="49" t="s">
        <v>107</v>
      </c>
      <c r="B50" s="42" t="s">
        <v>108</v>
      </c>
      <c r="C50" s="44"/>
      <c r="D50" s="44"/>
      <c r="E50" s="44"/>
      <c r="F50" s="15"/>
      <c r="G50" s="15"/>
      <c r="H50" s="15"/>
      <c r="I50" s="15"/>
      <c r="J50" s="15"/>
    </row>
    <row r="51" spans="1:10" ht="16.5" customHeight="1" x14ac:dyDescent="0.2">
      <c r="A51" s="50"/>
      <c r="B51" s="51"/>
      <c r="C51" s="52"/>
      <c r="D51" s="52"/>
      <c r="E51" s="52"/>
      <c r="F51" s="53"/>
      <c r="G51" s="53"/>
      <c r="H51" s="53"/>
      <c r="I51" s="53"/>
      <c r="J51" s="53"/>
    </row>
    <row r="52" spans="1:10" ht="30" customHeight="1" x14ac:dyDescent="0.2">
      <c r="A52" s="58"/>
      <c r="B52" s="5"/>
      <c r="C52" s="6"/>
      <c r="D52" s="7"/>
      <c r="E52" s="7"/>
      <c r="F52" s="8"/>
      <c r="G52" s="6"/>
      <c r="H52" s="6"/>
      <c r="I52" s="6"/>
      <c r="J52" s="6"/>
    </row>
  </sheetData>
  <sheetProtection selectLockedCells="1" selectUnlockedCells="1"/>
  <pageMargins left="0.39374999999999999" right="0.39374999999999999" top="1.1812500000000001" bottom="0.19652777777777777" header="0.51181102362204722" footer="0.51181102362204722"/>
  <pageSetup paperSize="9" scale="8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I17" sqref="I17"/>
    </sheetView>
  </sheetViews>
  <sheetFormatPr defaultColWidth="9" defaultRowHeight="12.75" x14ac:dyDescent="0.2"/>
  <cols>
    <col min="1" max="1" width="28.42578125" customWidth="1"/>
    <col min="2" max="2" width="11.5703125" customWidth="1"/>
    <col min="3" max="3" width="8" customWidth="1"/>
    <col min="4" max="4" width="9.140625" customWidth="1"/>
    <col min="5" max="5" width="16.42578125" customWidth="1"/>
    <col min="6" max="6" width="10.85546875" customWidth="1"/>
    <col min="7" max="7" width="13.28515625" customWidth="1"/>
    <col min="8" max="8" width="12.7109375" customWidth="1"/>
    <col min="9" max="9" width="12.140625" customWidth="1"/>
    <col min="10" max="10" width="16" customWidth="1"/>
  </cols>
  <sheetData>
    <row r="1" spans="1:10" ht="12.75" customHeight="1" x14ac:dyDescent="0.2">
      <c r="A1" s="195" t="s">
        <v>224</v>
      </c>
      <c r="B1" s="195"/>
      <c r="C1" s="195"/>
      <c r="D1" s="6"/>
      <c r="E1" s="6"/>
      <c r="F1" s="8"/>
      <c r="G1" s="6"/>
      <c r="H1" s="54" t="s">
        <v>111</v>
      </c>
      <c r="I1" s="54"/>
      <c r="J1" s="59" t="s">
        <v>112</v>
      </c>
    </row>
    <row r="2" spans="1:10" ht="33.950000000000003" customHeight="1" x14ac:dyDescent="0.2">
      <c r="A2" s="195"/>
      <c r="B2" s="195"/>
      <c r="C2" s="195"/>
      <c r="D2" s="6"/>
      <c r="E2" s="6"/>
      <c r="F2" s="8"/>
      <c r="G2" s="6"/>
      <c r="H2" s="196" t="s">
        <v>230</v>
      </c>
      <c r="I2" s="196"/>
      <c r="J2" s="196"/>
    </row>
    <row r="3" spans="1:10" ht="14.25" customHeight="1" x14ac:dyDescent="0.2">
      <c r="A3" s="197" t="s">
        <v>113</v>
      </c>
      <c r="B3" s="197"/>
      <c r="C3" s="197"/>
      <c r="D3" s="197"/>
      <c r="E3" s="197"/>
      <c r="F3" s="197"/>
      <c r="G3" s="197"/>
      <c r="H3" s="197"/>
      <c r="I3" s="197"/>
      <c r="J3" s="197"/>
    </row>
    <row r="4" spans="1:10" ht="14.25" x14ac:dyDescent="0.2">
      <c r="A4" s="10"/>
      <c r="B4" s="10"/>
      <c r="C4" s="10"/>
      <c r="D4" s="10"/>
      <c r="E4" s="10"/>
      <c r="F4" s="10"/>
      <c r="G4" s="10"/>
      <c r="H4" s="10"/>
      <c r="I4" s="10"/>
      <c r="J4" s="61" t="s">
        <v>114</v>
      </c>
    </row>
    <row r="5" spans="1:10" ht="13.5" customHeight="1" x14ac:dyDescent="0.2">
      <c r="A5" s="198" t="s">
        <v>0</v>
      </c>
      <c r="B5" s="199" t="s">
        <v>1</v>
      </c>
      <c r="C5" s="200" t="s">
        <v>2</v>
      </c>
      <c r="D5" s="200" t="s">
        <v>115</v>
      </c>
      <c r="E5" s="200" t="s">
        <v>116</v>
      </c>
      <c r="F5" s="201" t="s">
        <v>4</v>
      </c>
      <c r="G5" s="201"/>
      <c r="H5" s="201"/>
      <c r="I5" s="201"/>
      <c r="J5" s="201"/>
    </row>
    <row r="6" spans="1:10" ht="17.25" customHeight="1" x14ac:dyDescent="0.2">
      <c r="A6" s="198"/>
      <c r="B6" s="199"/>
      <c r="C6" s="200"/>
      <c r="D6" s="200"/>
      <c r="E6" s="200"/>
      <c r="F6" s="201" t="s">
        <v>5</v>
      </c>
      <c r="G6" s="202" t="s">
        <v>6</v>
      </c>
      <c r="H6" s="202"/>
      <c r="I6" s="202"/>
      <c r="J6" s="202"/>
    </row>
    <row r="7" spans="1:10" ht="17.25" customHeight="1" x14ac:dyDescent="0.2">
      <c r="A7" s="198"/>
      <c r="B7" s="199"/>
      <c r="C7" s="200"/>
      <c r="D7" s="200"/>
      <c r="E7" s="200"/>
      <c r="F7" s="201"/>
      <c r="G7" s="12" t="s">
        <v>117</v>
      </c>
      <c r="H7" s="12" t="s">
        <v>118</v>
      </c>
      <c r="I7" s="12" t="s">
        <v>119</v>
      </c>
      <c r="J7" s="12" t="s">
        <v>120</v>
      </c>
    </row>
    <row r="8" spans="1:10" ht="23.25" customHeight="1" x14ac:dyDescent="0.2">
      <c r="A8" s="198"/>
      <c r="B8" s="199"/>
      <c r="C8" s="200"/>
      <c r="D8" s="200"/>
      <c r="E8" s="200"/>
      <c r="F8" s="201"/>
      <c r="G8" s="11" t="s">
        <v>121</v>
      </c>
      <c r="H8" s="11" t="s">
        <v>121</v>
      </c>
      <c r="I8" s="11" t="s">
        <v>121</v>
      </c>
      <c r="J8" s="11" t="s">
        <v>121</v>
      </c>
    </row>
    <row r="9" spans="1:10" s="65" customFormat="1" ht="26.25" customHeight="1" x14ac:dyDescent="0.2">
      <c r="A9" s="62" t="s">
        <v>122</v>
      </c>
      <c r="B9" s="63" t="s">
        <v>123</v>
      </c>
      <c r="C9" s="64">
        <f>SUM(C10:C12)</f>
        <v>553.9</v>
      </c>
      <c r="D9" s="64">
        <f>SUM(D10:D12)</f>
        <v>852.6</v>
      </c>
      <c r="E9" s="64">
        <f>SUM(E10:E12)</f>
        <v>623.6</v>
      </c>
      <c r="F9" s="64">
        <f t="shared" ref="F9:F17" si="0">J9</f>
        <v>1047.2</v>
      </c>
      <c r="G9" s="64">
        <f>SUM(G10:G12)</f>
        <v>273.60000000000002</v>
      </c>
      <c r="H9" s="64">
        <f>SUM(H10:H12)</f>
        <v>524.1</v>
      </c>
      <c r="I9" s="64">
        <f>SUM(I10:I12)</f>
        <v>774.8</v>
      </c>
      <c r="J9" s="64">
        <f>SUM(J10:J12)</f>
        <v>1047.2</v>
      </c>
    </row>
    <row r="10" spans="1:10" ht="27" customHeight="1" x14ac:dyDescent="0.25">
      <c r="A10" s="24" t="s">
        <v>124</v>
      </c>
      <c r="B10" s="26" t="s">
        <v>125</v>
      </c>
      <c r="C10" s="29">
        <v>4.5999999999999996</v>
      </c>
      <c r="D10" s="29">
        <v>4.2</v>
      </c>
      <c r="E10" s="29">
        <v>9.1999999999999993</v>
      </c>
      <c r="F10" s="29">
        <f t="shared" si="0"/>
        <v>11.4</v>
      </c>
      <c r="G10" s="29">
        <v>4.0999999999999996</v>
      </c>
      <c r="H10" s="29">
        <v>6.2</v>
      </c>
      <c r="I10" s="29">
        <v>8.3000000000000007</v>
      </c>
      <c r="J10" s="29">
        <v>11.4</v>
      </c>
    </row>
    <row r="11" spans="1:10" ht="27.2" customHeight="1" x14ac:dyDescent="0.25">
      <c r="A11" s="24" t="s">
        <v>126</v>
      </c>
      <c r="B11" s="26" t="s">
        <v>127</v>
      </c>
      <c r="C11" s="29">
        <v>548.79999999999995</v>
      </c>
      <c r="D11" s="29">
        <v>848.4</v>
      </c>
      <c r="E11" s="29">
        <v>614.4</v>
      </c>
      <c r="F11" s="29">
        <f t="shared" si="0"/>
        <v>1015.8</v>
      </c>
      <c r="G11" s="29">
        <v>259.5</v>
      </c>
      <c r="H11" s="29">
        <v>507.9</v>
      </c>
      <c r="I11" s="29">
        <v>756.5</v>
      </c>
      <c r="J11" s="29">
        <v>1015.8</v>
      </c>
    </row>
    <row r="12" spans="1:10" ht="29.25" customHeight="1" x14ac:dyDescent="0.25">
      <c r="A12" s="24" t="s">
        <v>128</v>
      </c>
      <c r="B12" s="26" t="s">
        <v>129</v>
      </c>
      <c r="C12" s="29">
        <v>0.5</v>
      </c>
      <c r="D12" s="29"/>
      <c r="E12" s="29"/>
      <c r="F12" s="29">
        <f t="shared" si="0"/>
        <v>20</v>
      </c>
      <c r="G12" s="29">
        <v>10</v>
      </c>
      <c r="H12" s="29">
        <v>10</v>
      </c>
      <c r="I12" s="29">
        <v>10</v>
      </c>
      <c r="J12" s="29">
        <v>20</v>
      </c>
    </row>
    <row r="13" spans="1:10" s="65" customFormat="1" ht="21.75" customHeight="1" x14ac:dyDescent="0.2">
      <c r="A13" s="62" t="s">
        <v>130</v>
      </c>
      <c r="B13" s="63" t="s">
        <v>131</v>
      </c>
      <c r="C13" s="64">
        <v>1278.0999999999999</v>
      </c>
      <c r="D13" s="64">
        <v>1322.2</v>
      </c>
      <c r="E13" s="64">
        <v>1454.2</v>
      </c>
      <c r="F13" s="64">
        <f t="shared" si="0"/>
        <v>1647</v>
      </c>
      <c r="G13" s="64">
        <v>402.4</v>
      </c>
      <c r="H13" s="64">
        <v>807.8</v>
      </c>
      <c r="I13" s="64">
        <v>1267.5</v>
      </c>
      <c r="J13" s="64">
        <v>1647</v>
      </c>
    </row>
    <row r="14" spans="1:10" s="65" customFormat="1" ht="26.25" customHeight="1" x14ac:dyDescent="0.2">
      <c r="A14" s="62" t="s">
        <v>132</v>
      </c>
      <c r="B14" s="63" t="s">
        <v>133</v>
      </c>
      <c r="C14" s="64">
        <v>275.2</v>
      </c>
      <c r="D14" s="64">
        <v>290.89999999999998</v>
      </c>
      <c r="E14" s="64">
        <v>304.7</v>
      </c>
      <c r="F14" s="64">
        <f t="shared" si="0"/>
        <v>362.3</v>
      </c>
      <c r="G14" s="64">
        <v>88.5</v>
      </c>
      <c r="H14" s="64">
        <v>177.7</v>
      </c>
      <c r="I14" s="64">
        <v>278.89999999999998</v>
      </c>
      <c r="J14" s="64">
        <v>362.3</v>
      </c>
    </row>
    <row r="15" spans="1:10" s="65" customFormat="1" ht="24.75" customHeight="1" x14ac:dyDescent="0.2">
      <c r="A15" s="66" t="s">
        <v>134</v>
      </c>
      <c r="B15" s="67" t="s">
        <v>135</v>
      </c>
      <c r="C15" s="68">
        <v>8.8000000000000007</v>
      </c>
      <c r="D15" s="68">
        <v>6.9</v>
      </c>
      <c r="E15" s="68">
        <v>5.6</v>
      </c>
      <c r="F15" s="64">
        <f t="shared" si="0"/>
        <v>6.9</v>
      </c>
      <c r="G15" s="68">
        <v>1.7</v>
      </c>
      <c r="H15" s="68">
        <v>3.4</v>
      </c>
      <c r="I15" s="68">
        <v>5.0999999999999996</v>
      </c>
      <c r="J15" s="68">
        <v>6.9</v>
      </c>
    </row>
    <row r="16" spans="1:10" s="65" customFormat="1" ht="27.75" customHeight="1" x14ac:dyDescent="0.2">
      <c r="A16" s="69" t="s">
        <v>136</v>
      </c>
      <c r="B16" s="14" t="s">
        <v>137</v>
      </c>
      <c r="C16" s="29">
        <v>160.9</v>
      </c>
      <c r="D16" s="29">
        <v>169.4</v>
      </c>
      <c r="E16" s="29">
        <v>210.4</v>
      </c>
      <c r="F16" s="29">
        <f t="shared" si="0"/>
        <v>292.3</v>
      </c>
      <c r="G16" s="29">
        <v>108.9</v>
      </c>
      <c r="H16" s="29">
        <v>159.80000000000001</v>
      </c>
      <c r="I16" s="29">
        <v>211</v>
      </c>
      <c r="J16" s="29">
        <v>292.3</v>
      </c>
    </row>
    <row r="17" spans="1:11" ht="33.200000000000003" customHeight="1" x14ac:dyDescent="0.25">
      <c r="A17" s="70" t="s">
        <v>138</v>
      </c>
      <c r="B17" s="71" t="s">
        <v>139</v>
      </c>
      <c r="C17" s="72">
        <f>SUM(C9,C13:C16)</f>
        <v>2276.9</v>
      </c>
      <c r="D17" s="72">
        <f>SUM(D9,D13:D16)</f>
        <v>2642.0000000000005</v>
      </c>
      <c r="E17" s="72">
        <f>SUM(E9,E13:E16)</f>
        <v>2598.5</v>
      </c>
      <c r="F17" s="29">
        <f t="shared" si="0"/>
        <v>3355.7000000000003</v>
      </c>
      <c r="G17" s="72">
        <f>SUM(G9,G13:G16)</f>
        <v>875.1</v>
      </c>
      <c r="H17" s="72">
        <f>SUM(H9,H13:H16)</f>
        <v>1672.8000000000002</v>
      </c>
      <c r="I17" s="72">
        <f>SUM(I9,I13:I16)</f>
        <v>2537.2999999999997</v>
      </c>
      <c r="J17" s="72">
        <f>SUM(J9,J13:J16)</f>
        <v>3355.7000000000003</v>
      </c>
    </row>
    <row r="18" spans="1:11" ht="24.75" customHeight="1" x14ac:dyDescent="0.25">
      <c r="A18" s="73"/>
      <c r="B18" s="74"/>
      <c r="C18" s="75"/>
      <c r="D18" s="75"/>
      <c r="E18" s="75"/>
      <c r="F18" s="75"/>
      <c r="G18" s="75"/>
      <c r="H18" s="75"/>
      <c r="I18" s="75"/>
      <c r="J18" s="75"/>
      <c r="K18" s="76"/>
    </row>
    <row r="19" spans="1:11" ht="12.75" customHeight="1" x14ac:dyDescent="0.2">
      <c r="A19" s="203" t="s">
        <v>223</v>
      </c>
      <c r="B19" s="203"/>
      <c r="C19" s="203"/>
      <c r="D19" s="203"/>
      <c r="E19" s="203"/>
      <c r="F19" s="203"/>
      <c r="G19" s="203"/>
      <c r="H19" s="6"/>
      <c r="I19" s="6"/>
      <c r="J19" s="6"/>
    </row>
    <row r="20" spans="1:11" ht="14.65" customHeight="1" x14ac:dyDescent="0.2">
      <c r="A20" s="204" t="s">
        <v>140</v>
      </c>
      <c r="B20" s="204"/>
      <c r="C20" s="57" t="s">
        <v>109</v>
      </c>
      <c r="D20" s="7"/>
      <c r="E20" s="7"/>
      <c r="F20" s="9"/>
      <c r="G20" s="7"/>
      <c r="H20" s="6"/>
      <c r="I20" s="6"/>
      <c r="J20" s="6"/>
    </row>
    <row r="21" spans="1:11" x14ac:dyDescent="0.2">
      <c r="A21" s="58"/>
      <c r="B21" s="5"/>
      <c r="C21" s="6"/>
      <c r="D21" s="6"/>
      <c r="E21" s="6"/>
      <c r="F21" s="8"/>
      <c r="G21" s="6"/>
      <c r="H21" s="6"/>
      <c r="I21" s="6"/>
      <c r="J21" s="6"/>
    </row>
    <row r="22" spans="1:11" ht="12.75" customHeight="1" x14ac:dyDescent="0.2">
      <c r="A22" s="203" t="s">
        <v>232</v>
      </c>
      <c r="B22" s="203"/>
      <c r="C22" s="203"/>
      <c r="D22" s="203"/>
      <c r="E22" s="203"/>
      <c r="F22" s="203"/>
      <c r="G22" s="203"/>
    </row>
    <row r="23" spans="1:11" ht="12.75" customHeight="1" x14ac:dyDescent="0.2">
      <c r="A23" s="194" t="s">
        <v>110</v>
      </c>
      <c r="B23" s="194"/>
    </row>
  </sheetData>
  <sheetProtection selectLockedCells="1" selectUnlockedCells="1"/>
  <mergeCells count="15">
    <mergeCell ref="F6:F8"/>
    <mergeCell ref="G6:J6"/>
    <mergeCell ref="A19:G19"/>
    <mergeCell ref="A20:B20"/>
    <mergeCell ref="A22:G22"/>
    <mergeCell ref="A23:B23"/>
    <mergeCell ref="A1:C2"/>
    <mergeCell ref="H2:J2"/>
    <mergeCell ref="A3:J3"/>
    <mergeCell ref="A5:A8"/>
    <mergeCell ref="B5:B8"/>
    <mergeCell ref="C5:C8"/>
    <mergeCell ref="D5:D8"/>
    <mergeCell ref="E5:E8"/>
    <mergeCell ref="F5:J5"/>
  </mergeCells>
  <pageMargins left="0.74791666666666667" right="0.74791666666666667" top="0.98402777777777783" bottom="0.98402777777777783" header="0.51181102362204722" footer="0.51181102362204722"/>
  <pageSetup paperSize="9" scale="94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10" workbookViewId="0">
      <selection activeCell="M24" sqref="M24"/>
    </sheetView>
  </sheetViews>
  <sheetFormatPr defaultColWidth="9" defaultRowHeight="12.75" x14ac:dyDescent="0.2"/>
  <cols>
    <col min="1" max="1" width="37.85546875" customWidth="1"/>
    <col min="2" max="2" width="8.42578125" customWidth="1"/>
    <col min="3" max="3" width="10.7109375" customWidth="1"/>
    <col min="4" max="4" width="11.140625" customWidth="1"/>
    <col min="6" max="6" width="9.28515625" customWidth="1"/>
    <col min="7" max="7" width="12" customWidth="1"/>
    <col min="8" max="8" width="11.85546875" customWidth="1"/>
    <col min="9" max="9" width="11.5703125" customWidth="1"/>
    <col min="10" max="10" width="11.28515625" customWidth="1"/>
  </cols>
  <sheetData>
    <row r="1" spans="1:20" ht="18.75" customHeight="1" x14ac:dyDescent="0.2">
      <c r="A1" s="205" t="s">
        <v>224</v>
      </c>
      <c r="B1" s="205"/>
      <c r="C1" s="205"/>
      <c r="D1" s="205"/>
      <c r="E1" s="205"/>
      <c r="F1" s="205"/>
      <c r="G1" s="6"/>
      <c r="H1" s="77"/>
      <c r="I1" s="77"/>
      <c r="J1" s="77"/>
      <c r="K1" s="77"/>
      <c r="N1" s="206" t="s">
        <v>141</v>
      </c>
      <c r="O1" s="206"/>
      <c r="P1" s="206"/>
      <c r="Q1" s="206"/>
      <c r="R1" s="206"/>
      <c r="S1" s="206"/>
      <c r="T1" s="206"/>
    </row>
    <row r="2" spans="1:20" ht="14.25" x14ac:dyDescent="0.2">
      <c r="A2" s="205"/>
      <c r="B2" s="205"/>
      <c r="C2" s="205"/>
      <c r="D2" s="205"/>
      <c r="E2" s="205"/>
      <c r="F2" s="205"/>
      <c r="G2" s="78"/>
      <c r="H2" s="78"/>
      <c r="I2" s="78"/>
      <c r="J2" s="78"/>
      <c r="N2" s="207" t="s">
        <v>230</v>
      </c>
      <c r="O2" s="207"/>
      <c r="P2" s="207"/>
      <c r="Q2" s="207"/>
      <c r="R2" s="207"/>
      <c r="S2" s="207"/>
      <c r="T2" s="207"/>
    </row>
    <row r="3" spans="1:20" ht="23.25" customHeight="1" x14ac:dyDescent="0.2">
      <c r="A3" s="208" t="s">
        <v>142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</row>
    <row r="4" spans="1:20" ht="14.25" x14ac:dyDescent="0.2">
      <c r="A4" s="80"/>
      <c r="B4" s="79"/>
      <c r="C4" s="79"/>
      <c r="D4" s="79"/>
      <c r="E4" s="79"/>
      <c r="F4" s="79"/>
      <c r="G4" s="79"/>
      <c r="H4" s="79"/>
      <c r="I4" s="79"/>
      <c r="J4" s="81"/>
      <c r="K4" s="81" t="s">
        <v>114</v>
      </c>
    </row>
    <row r="5" spans="1:20" ht="27" customHeight="1" x14ac:dyDescent="0.2">
      <c r="A5" s="209" t="s">
        <v>0</v>
      </c>
      <c r="B5" s="199" t="s">
        <v>1</v>
      </c>
      <c r="C5" s="11" t="s">
        <v>143</v>
      </c>
      <c r="D5" s="11" t="s">
        <v>143</v>
      </c>
      <c r="E5" s="200" t="s">
        <v>3</v>
      </c>
      <c r="F5" s="200"/>
      <c r="G5" s="201" t="s">
        <v>4</v>
      </c>
      <c r="H5" s="201"/>
      <c r="I5" s="201"/>
      <c r="J5" s="201"/>
      <c r="K5" s="201"/>
    </row>
    <row r="6" spans="1:20" ht="27" customHeight="1" x14ac:dyDescent="0.2">
      <c r="A6" s="209"/>
      <c r="B6" s="199"/>
      <c r="C6" s="200" t="s">
        <v>144</v>
      </c>
      <c r="D6" s="200" t="s">
        <v>145</v>
      </c>
      <c r="E6" s="200"/>
      <c r="F6" s="200"/>
      <c r="G6" s="201" t="s">
        <v>5</v>
      </c>
      <c r="H6" s="211" t="s">
        <v>6</v>
      </c>
      <c r="I6" s="211"/>
      <c r="J6" s="211"/>
      <c r="K6" s="211"/>
    </row>
    <row r="7" spans="1:20" x14ac:dyDescent="0.2">
      <c r="A7" s="209"/>
      <c r="B7" s="199"/>
      <c r="C7" s="200"/>
      <c r="D7" s="200"/>
      <c r="E7" s="200"/>
      <c r="F7" s="200"/>
      <c r="G7" s="201"/>
      <c r="H7" s="12" t="s">
        <v>117</v>
      </c>
      <c r="I7" s="12" t="s">
        <v>118</v>
      </c>
      <c r="J7" s="12" t="s">
        <v>119</v>
      </c>
      <c r="K7" s="82" t="s">
        <v>120</v>
      </c>
    </row>
    <row r="8" spans="1:20" ht="18" customHeight="1" x14ac:dyDescent="0.2">
      <c r="A8" s="209"/>
      <c r="B8" s="199"/>
      <c r="C8" s="200"/>
      <c r="D8" s="200"/>
      <c r="E8" s="200"/>
      <c r="F8" s="200"/>
      <c r="G8" s="201"/>
      <c r="H8" s="11" t="s">
        <v>121</v>
      </c>
      <c r="I8" s="11" t="s">
        <v>121</v>
      </c>
      <c r="J8" s="11" t="s">
        <v>121</v>
      </c>
      <c r="K8" s="83" t="s">
        <v>121</v>
      </c>
    </row>
    <row r="9" spans="1:20" ht="28.5" customHeight="1" x14ac:dyDescent="0.2">
      <c r="A9" s="84" t="s">
        <v>146</v>
      </c>
      <c r="B9" s="85" t="s">
        <v>123</v>
      </c>
      <c r="C9" s="86">
        <f>SUM(C10:C15)</f>
        <v>0.5</v>
      </c>
      <c r="D9" s="86"/>
      <c r="E9" s="212">
        <f>SUM(E10:E15)</f>
        <v>0</v>
      </c>
      <c r="F9" s="212"/>
      <c r="G9" s="86">
        <f t="shared" ref="G9:G15" si="0">K9</f>
        <v>20</v>
      </c>
      <c r="H9" s="86">
        <f>SUM(H10:H15)</f>
        <v>10</v>
      </c>
      <c r="I9" s="86">
        <f>SUM(I10:I15)</f>
        <v>10</v>
      </c>
      <c r="J9" s="86">
        <f>SUM(J10:J15)</f>
        <v>10</v>
      </c>
      <c r="K9" s="87">
        <f>SUM(K10:K15)</f>
        <v>20</v>
      </c>
    </row>
    <row r="10" spans="1:20" ht="19.5" customHeight="1" x14ac:dyDescent="0.2">
      <c r="A10" s="88" t="s">
        <v>147</v>
      </c>
      <c r="B10" s="17" t="s">
        <v>131</v>
      </c>
      <c r="C10" s="89"/>
      <c r="D10" s="89"/>
      <c r="E10" s="213"/>
      <c r="F10" s="213"/>
      <c r="G10" s="90">
        <f t="shared" si="0"/>
        <v>0</v>
      </c>
      <c r="H10" s="89"/>
      <c r="I10" s="89"/>
      <c r="J10" s="89"/>
      <c r="K10" s="91"/>
    </row>
    <row r="11" spans="1:20" ht="25.5" customHeight="1" x14ac:dyDescent="0.2">
      <c r="A11" s="88" t="s">
        <v>148</v>
      </c>
      <c r="B11" s="17" t="s">
        <v>133</v>
      </c>
      <c r="C11" s="89"/>
      <c r="D11" s="89"/>
      <c r="E11" s="213"/>
      <c r="F11" s="213"/>
      <c r="G11" s="90">
        <f t="shared" si="0"/>
        <v>0</v>
      </c>
      <c r="H11" s="89"/>
      <c r="I11" s="89"/>
      <c r="J11" s="89"/>
      <c r="K11" s="91"/>
    </row>
    <row r="12" spans="1:20" ht="26.25" customHeight="1" x14ac:dyDescent="0.2">
      <c r="A12" s="88" t="s">
        <v>149</v>
      </c>
      <c r="B12" s="17" t="s">
        <v>135</v>
      </c>
      <c r="C12" s="89">
        <v>0.5</v>
      </c>
      <c r="D12" s="89"/>
      <c r="E12" s="213"/>
      <c r="F12" s="213"/>
      <c r="G12" s="90">
        <f t="shared" si="0"/>
        <v>20</v>
      </c>
      <c r="H12" s="89">
        <v>10</v>
      </c>
      <c r="I12" s="89">
        <v>10</v>
      </c>
      <c r="J12" s="89">
        <v>10</v>
      </c>
      <c r="K12" s="91">
        <v>20</v>
      </c>
    </row>
    <row r="13" spans="1:20" ht="28.5" customHeight="1" x14ac:dyDescent="0.2">
      <c r="A13" s="92" t="s">
        <v>150</v>
      </c>
      <c r="B13" s="93" t="s">
        <v>151</v>
      </c>
      <c r="C13" s="94"/>
      <c r="D13" s="94"/>
      <c r="E13" s="214"/>
      <c r="F13" s="214"/>
      <c r="G13" s="90">
        <f t="shared" si="0"/>
        <v>0</v>
      </c>
      <c r="H13" s="94"/>
      <c r="I13" s="94"/>
      <c r="J13" s="94"/>
      <c r="K13" s="95"/>
    </row>
    <row r="14" spans="1:20" ht="38.25" customHeight="1" x14ac:dyDescent="0.2">
      <c r="A14" s="88" t="s">
        <v>152</v>
      </c>
      <c r="B14" s="17" t="s">
        <v>153</v>
      </c>
      <c r="C14" s="89"/>
      <c r="D14" s="89"/>
      <c r="E14" s="213"/>
      <c r="F14" s="213"/>
      <c r="G14" s="90">
        <f t="shared" si="0"/>
        <v>0</v>
      </c>
      <c r="H14" s="89"/>
      <c r="I14" s="89"/>
      <c r="J14" s="89"/>
      <c r="K14" s="91"/>
    </row>
    <row r="15" spans="1:20" ht="21.75" customHeight="1" x14ac:dyDescent="0.2">
      <c r="A15" s="96" t="s">
        <v>154</v>
      </c>
      <c r="B15" s="17" t="s">
        <v>155</v>
      </c>
      <c r="C15" s="89"/>
      <c r="D15" s="89"/>
      <c r="E15" s="213"/>
      <c r="F15" s="213"/>
      <c r="G15" s="90">
        <f t="shared" si="0"/>
        <v>0</v>
      </c>
      <c r="H15" s="89"/>
      <c r="I15" s="89"/>
      <c r="J15" s="89"/>
      <c r="K15" s="91"/>
    </row>
    <row r="16" spans="1:20" x14ac:dyDescent="0.2">
      <c r="A16" s="97"/>
      <c r="B16" s="98"/>
      <c r="C16" s="9"/>
      <c r="D16" s="9"/>
      <c r="E16" s="9"/>
      <c r="F16" s="57"/>
      <c r="G16" s="9"/>
      <c r="H16" s="9"/>
      <c r="I16" s="9"/>
      <c r="J16" s="9"/>
    </row>
    <row r="17" spans="1:21" ht="23.25" customHeight="1" x14ac:dyDescent="0.2">
      <c r="A17" s="215" t="s">
        <v>156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</row>
    <row r="18" spans="1:21" ht="14.25" x14ac:dyDescent="0.2">
      <c r="A18" s="99"/>
      <c r="B18" s="98"/>
      <c r="C18" s="9"/>
      <c r="D18" s="9"/>
      <c r="E18" s="9"/>
      <c r="F18" s="57"/>
      <c r="G18" s="9"/>
      <c r="H18" s="9"/>
      <c r="I18" s="9"/>
      <c r="J18" s="9"/>
      <c r="T18" t="s">
        <v>114</v>
      </c>
    </row>
    <row r="19" spans="1:21" s="101" customFormat="1" ht="46.35" customHeight="1" x14ac:dyDescent="0.2">
      <c r="A19" s="210" t="s">
        <v>157</v>
      </c>
      <c r="B19" s="216" t="s">
        <v>1</v>
      </c>
      <c r="C19" s="210" t="s">
        <v>158</v>
      </c>
      <c r="D19" s="210"/>
      <c r="E19" s="210"/>
      <c r="F19" s="210" t="s">
        <v>159</v>
      </c>
      <c r="G19" s="210"/>
      <c r="H19" s="210"/>
      <c r="I19" s="210" t="s">
        <v>160</v>
      </c>
      <c r="J19" s="210"/>
      <c r="K19" s="210"/>
      <c r="L19" s="210" t="s">
        <v>161</v>
      </c>
      <c r="M19" s="210"/>
      <c r="N19" s="210"/>
      <c r="O19" s="210" t="s">
        <v>162</v>
      </c>
      <c r="P19" s="210"/>
      <c r="Q19" s="210"/>
      <c r="R19" s="210" t="s">
        <v>163</v>
      </c>
      <c r="S19" s="210"/>
      <c r="T19" s="210"/>
    </row>
    <row r="20" spans="1:21" s="101" customFormat="1" ht="54" x14ac:dyDescent="0.2">
      <c r="A20" s="210"/>
      <c r="B20" s="216"/>
      <c r="C20" s="100" t="s">
        <v>2</v>
      </c>
      <c r="D20" s="100" t="s">
        <v>115</v>
      </c>
      <c r="E20" s="100" t="s">
        <v>4</v>
      </c>
      <c r="F20" s="100" t="s">
        <v>2</v>
      </c>
      <c r="G20" s="100" t="s">
        <v>115</v>
      </c>
      <c r="H20" s="100" t="s">
        <v>4</v>
      </c>
      <c r="I20" s="100" t="s">
        <v>2</v>
      </c>
      <c r="J20" s="100" t="s">
        <v>115</v>
      </c>
      <c r="K20" s="100" t="s">
        <v>4</v>
      </c>
      <c r="L20" s="100" t="s">
        <v>2</v>
      </c>
      <c r="M20" s="100" t="s">
        <v>115</v>
      </c>
      <c r="N20" s="100" t="s">
        <v>4</v>
      </c>
      <c r="O20" s="100" t="s">
        <v>2</v>
      </c>
      <c r="P20" s="100" t="s">
        <v>115</v>
      </c>
      <c r="Q20" s="100" t="s">
        <v>4</v>
      </c>
      <c r="R20" s="100" t="s">
        <v>2</v>
      </c>
      <c r="S20" s="100" t="s">
        <v>115</v>
      </c>
      <c r="T20" s="100" t="s">
        <v>4</v>
      </c>
    </row>
    <row r="21" spans="1:21" s="105" customFormat="1" ht="26.1" customHeight="1" x14ac:dyDescent="0.25">
      <c r="A21" s="102" t="s">
        <v>146</v>
      </c>
      <c r="B21" s="85" t="s">
        <v>123</v>
      </c>
      <c r="C21" s="103"/>
      <c r="D21" s="103"/>
      <c r="E21" s="103"/>
      <c r="F21" s="104"/>
      <c r="G21" s="104"/>
      <c r="H21" s="104"/>
      <c r="I21" s="104"/>
      <c r="J21" s="103"/>
      <c r="K21" s="103"/>
      <c r="L21" s="103">
        <v>0.5</v>
      </c>
      <c r="M21" s="103"/>
      <c r="N21" s="103">
        <v>20</v>
      </c>
      <c r="O21" s="103"/>
      <c r="P21" s="103"/>
      <c r="Q21" s="103"/>
      <c r="R21" s="103">
        <v>0.5</v>
      </c>
      <c r="S21" s="103"/>
      <c r="T21" s="103">
        <v>20</v>
      </c>
      <c r="U21"/>
    </row>
    <row r="22" spans="1:21" s="105" customFormat="1" ht="15.75" x14ac:dyDescent="0.25">
      <c r="A22" s="106" t="s">
        <v>147</v>
      </c>
      <c r="B22" s="17" t="s">
        <v>131</v>
      </c>
      <c r="C22" s="103"/>
      <c r="D22" s="103"/>
      <c r="E22" s="103"/>
      <c r="F22" s="104"/>
      <c r="G22" s="104"/>
      <c r="H22" s="104"/>
      <c r="I22" s="104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/>
    </row>
    <row r="23" spans="1:21" s="105" customFormat="1" ht="26.25" x14ac:dyDescent="0.25">
      <c r="A23" s="106" t="s">
        <v>148</v>
      </c>
      <c r="B23" s="17" t="s">
        <v>133</v>
      </c>
      <c r="C23" s="103"/>
      <c r="D23" s="103"/>
      <c r="E23" s="103"/>
      <c r="F23" s="104"/>
      <c r="G23" s="104"/>
      <c r="H23" s="104"/>
      <c r="I23" s="104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/>
    </row>
    <row r="24" spans="1:21" s="105" customFormat="1" ht="26.25" x14ac:dyDescent="0.25">
      <c r="A24" s="106" t="s">
        <v>149</v>
      </c>
      <c r="B24" s="17" t="s">
        <v>135</v>
      </c>
      <c r="C24" s="103"/>
      <c r="D24" s="103"/>
      <c r="E24" s="103"/>
      <c r="F24" s="104"/>
      <c r="G24" s="104"/>
      <c r="H24" s="104"/>
      <c r="I24" s="104"/>
      <c r="J24" s="103"/>
      <c r="K24" s="103"/>
      <c r="L24" s="103">
        <v>0.5</v>
      </c>
      <c r="M24" s="103"/>
      <c r="N24" s="103">
        <v>20</v>
      </c>
      <c r="O24" s="103"/>
      <c r="P24" s="103"/>
      <c r="Q24" s="103"/>
      <c r="R24" s="103">
        <v>0.5</v>
      </c>
      <c r="S24" s="103"/>
      <c r="T24" s="103">
        <v>20</v>
      </c>
      <c r="U24"/>
    </row>
    <row r="25" spans="1:21" s="105" customFormat="1" ht="25.5" x14ac:dyDescent="0.2">
      <c r="A25" s="106" t="s">
        <v>150</v>
      </c>
      <c r="B25" s="17" t="s">
        <v>151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/>
    </row>
    <row r="26" spans="1:21" s="105" customFormat="1" ht="38.25" x14ac:dyDescent="0.2">
      <c r="A26" s="106" t="s">
        <v>152</v>
      </c>
      <c r="B26" s="17" t="s">
        <v>153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/>
    </row>
    <row r="27" spans="1:21" s="105" customFormat="1" x14ac:dyDescent="0.2">
      <c r="A27" s="107" t="s">
        <v>154</v>
      </c>
      <c r="B27" s="17" t="s">
        <v>155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/>
    </row>
    <row r="28" spans="1:21" ht="23.1" customHeight="1" x14ac:dyDescent="0.2">
      <c r="A28" s="55"/>
      <c r="B28" s="108"/>
      <c r="C28" s="55"/>
      <c r="D28" s="6"/>
      <c r="E28" s="6"/>
      <c r="F28" s="8"/>
      <c r="G28" s="6"/>
      <c r="H28" s="6"/>
      <c r="I28" s="6"/>
      <c r="J28" s="6"/>
    </row>
    <row r="29" spans="1:21" ht="14.65" customHeight="1" x14ac:dyDescent="0.2">
      <c r="A29" s="203" t="s">
        <v>225</v>
      </c>
      <c r="B29" s="203"/>
      <c r="C29" s="203"/>
      <c r="D29" s="203"/>
      <c r="E29" s="203"/>
      <c r="F29" s="203"/>
      <c r="G29" s="203"/>
      <c r="H29" s="55"/>
      <c r="I29" s="6"/>
      <c r="J29" s="6"/>
    </row>
    <row r="30" spans="1:21" x14ac:dyDescent="0.2">
      <c r="A30" s="60" t="s">
        <v>164</v>
      </c>
      <c r="B30" s="56"/>
      <c r="C30" s="57" t="s">
        <v>109</v>
      </c>
      <c r="D30" s="7"/>
      <c r="E30" s="7"/>
      <c r="F30" s="9"/>
      <c r="G30" s="7"/>
      <c r="H30" s="6"/>
      <c r="I30" s="6"/>
      <c r="J30" s="6"/>
    </row>
    <row r="31" spans="1:21" x14ac:dyDescent="0.2">
      <c r="A31" s="58"/>
      <c r="B31" s="5"/>
      <c r="C31" s="6"/>
      <c r="D31" s="6"/>
      <c r="E31" s="6"/>
      <c r="F31" s="8"/>
      <c r="G31" s="6"/>
    </row>
    <row r="32" spans="1:21" ht="12.75" customHeight="1" x14ac:dyDescent="0.2">
      <c r="A32" s="203" t="s">
        <v>231</v>
      </c>
      <c r="B32" s="203"/>
      <c r="C32" s="203"/>
      <c r="D32" s="203"/>
      <c r="E32" s="203"/>
      <c r="F32" s="203"/>
      <c r="G32" s="203"/>
    </row>
    <row r="33" spans="1:2" x14ac:dyDescent="0.2">
      <c r="A33" s="109" t="s">
        <v>165</v>
      </c>
      <c r="B33" s="56"/>
    </row>
  </sheetData>
  <sheetProtection selectLockedCells="1" selectUnlockedCells="1"/>
  <mergeCells count="30">
    <mergeCell ref="O19:Q19"/>
    <mergeCell ref="R19:T19"/>
    <mergeCell ref="A29:G29"/>
    <mergeCell ref="A32:G32"/>
    <mergeCell ref="E13:F13"/>
    <mergeCell ref="E14:F14"/>
    <mergeCell ref="E15:F15"/>
    <mergeCell ref="A17:T17"/>
    <mergeCell ref="A19:A20"/>
    <mergeCell ref="B19:B20"/>
    <mergeCell ref="C19:E19"/>
    <mergeCell ref="F19:H19"/>
    <mergeCell ref="I19:K19"/>
    <mergeCell ref="L19:N19"/>
    <mergeCell ref="G6:G8"/>
    <mergeCell ref="H6:K6"/>
    <mergeCell ref="E9:F9"/>
    <mergeCell ref="E10:F10"/>
    <mergeCell ref="E11:F11"/>
    <mergeCell ref="E12:F12"/>
    <mergeCell ref="A1:F2"/>
    <mergeCell ref="N1:T1"/>
    <mergeCell ref="N2:T2"/>
    <mergeCell ref="A3:K3"/>
    <mergeCell ref="A5:A8"/>
    <mergeCell ref="B5:B8"/>
    <mergeCell ref="E5:F8"/>
    <mergeCell ref="G5:K5"/>
    <mergeCell ref="C6:C8"/>
    <mergeCell ref="D6:D8"/>
  </mergeCells>
  <pageMargins left="0.37708333333333333" right="0.27847222222222223" top="0.40069444444444446" bottom="0.24305555555555555" header="0.51181102362204722" footer="0.51181102362204722"/>
  <pageSetup paperSize="9" scale="6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BH75"/>
  <sheetViews>
    <sheetView topLeftCell="A46" workbookViewId="0">
      <selection activeCell="A3" sqref="A3:F3"/>
    </sheetView>
  </sheetViews>
  <sheetFormatPr defaultColWidth="9" defaultRowHeight="12.75" x14ac:dyDescent="0.2"/>
  <cols>
    <col min="1" max="1" width="45" customWidth="1"/>
    <col min="2" max="2" width="6.28515625" style="110" customWidth="1"/>
    <col min="3" max="3" width="17.140625" style="111" customWidth="1"/>
    <col min="4" max="4" width="21.42578125" style="111" customWidth="1"/>
    <col min="5" max="5" width="21.5703125" style="111" customWidth="1"/>
    <col min="6" max="6" width="25.85546875" style="111" customWidth="1"/>
  </cols>
  <sheetData>
    <row r="1" spans="1:60" ht="53.25" customHeight="1" x14ac:dyDescent="0.2">
      <c r="A1" s="112" t="s">
        <v>166</v>
      </c>
      <c r="B1" s="112"/>
      <c r="C1" s="112"/>
      <c r="D1" s="112"/>
      <c r="E1" s="217" t="s">
        <v>167</v>
      </c>
      <c r="F1" s="217"/>
    </row>
    <row r="2" spans="1:60" ht="20.100000000000001" customHeight="1" x14ac:dyDescent="0.2">
      <c r="A2" s="113"/>
      <c r="B2" s="113"/>
      <c r="C2" s="113"/>
      <c r="D2" s="113"/>
      <c r="E2" s="113"/>
      <c r="F2" s="113"/>
    </row>
    <row r="3" spans="1:60" ht="15.75" customHeight="1" x14ac:dyDescent="0.2">
      <c r="A3" s="218" t="s">
        <v>168</v>
      </c>
      <c r="B3" s="218"/>
      <c r="C3" s="218"/>
      <c r="D3" s="218"/>
      <c r="E3" s="218"/>
      <c r="F3" s="218"/>
    </row>
    <row r="4" spans="1:60" ht="12.75" customHeight="1" x14ac:dyDescent="0.2">
      <c r="A4" s="219" t="s">
        <v>229</v>
      </c>
      <c r="B4" s="219"/>
      <c r="C4" s="219"/>
      <c r="D4" s="219"/>
      <c r="E4" s="219"/>
      <c r="F4" s="219"/>
    </row>
    <row r="5" spans="1:60" ht="12.75" customHeight="1" x14ac:dyDescent="0.2">
      <c r="A5" s="220"/>
      <c r="B5" s="220"/>
      <c r="C5" s="220"/>
      <c r="D5" s="220"/>
      <c r="E5" s="220"/>
      <c r="F5" s="220"/>
    </row>
    <row r="6" spans="1:60" ht="12.75" customHeight="1" x14ac:dyDescent="0.2">
      <c r="A6" s="221" t="s">
        <v>226</v>
      </c>
      <c r="B6" s="221"/>
      <c r="C6" s="221"/>
      <c r="D6" s="221"/>
      <c r="E6" s="221"/>
      <c r="F6" s="221"/>
    </row>
    <row r="7" spans="1:60" ht="13.5" customHeight="1" x14ac:dyDescent="0.2">
      <c r="A7" s="222" t="s">
        <v>114</v>
      </c>
      <c r="B7" s="222"/>
      <c r="C7" s="222"/>
      <c r="D7" s="222"/>
      <c r="E7" s="222"/>
      <c r="F7" s="222"/>
    </row>
    <row r="8" spans="1:60" s="115" customFormat="1" ht="12.75" customHeight="1" x14ac:dyDescent="0.2">
      <c r="A8" s="223" t="s">
        <v>0</v>
      </c>
      <c r="B8" s="224" t="s">
        <v>169</v>
      </c>
      <c r="C8" s="225" t="s">
        <v>170</v>
      </c>
      <c r="D8" s="225" t="s">
        <v>171</v>
      </c>
      <c r="E8" s="225" t="s">
        <v>172</v>
      </c>
      <c r="F8" s="225" t="s">
        <v>173</v>
      </c>
    </row>
    <row r="9" spans="1:60" s="115" customFormat="1" ht="38.25" customHeight="1" x14ac:dyDescent="0.2">
      <c r="A9" s="223"/>
      <c r="B9" s="224"/>
      <c r="C9" s="225"/>
      <c r="D9" s="225"/>
      <c r="E9" s="225"/>
      <c r="F9" s="225"/>
    </row>
    <row r="10" spans="1:60" s="1" customFormat="1" ht="18" customHeight="1" x14ac:dyDescent="0.2">
      <c r="A10" s="198" t="s">
        <v>7</v>
      </c>
      <c r="B10" s="198"/>
      <c r="C10" s="198"/>
      <c r="D10" s="198"/>
      <c r="E10" s="198"/>
      <c r="F10" s="198"/>
      <c r="BF10"/>
      <c r="BG10"/>
      <c r="BH10"/>
    </row>
    <row r="11" spans="1:60" s="1" customFormat="1" ht="18" customHeight="1" x14ac:dyDescent="0.2">
      <c r="A11" s="198" t="s">
        <v>8</v>
      </c>
      <c r="B11" s="198"/>
      <c r="C11" s="198"/>
      <c r="D11" s="198"/>
      <c r="E11" s="198"/>
      <c r="F11" s="198"/>
      <c r="BF11"/>
      <c r="BG11"/>
      <c r="BH11"/>
    </row>
    <row r="12" spans="1:60" s="1" customFormat="1" ht="24" x14ac:dyDescent="0.2">
      <c r="A12" s="13" t="s">
        <v>9</v>
      </c>
      <c r="B12" s="116" t="s">
        <v>10</v>
      </c>
      <c r="C12" s="117">
        <f>C13+C14+C15</f>
        <v>0</v>
      </c>
      <c r="D12" s="117">
        <f>D13+D14+D15</f>
        <v>0</v>
      </c>
      <c r="E12" s="117">
        <f>E13+E14+E15</f>
        <v>0</v>
      </c>
      <c r="F12" s="117">
        <f t="shared" ref="F12:F41" si="0">E12-D12</f>
        <v>0</v>
      </c>
      <c r="BF12"/>
      <c r="BG12"/>
      <c r="BH12"/>
    </row>
    <row r="13" spans="1:60" s="1" customFormat="1" x14ac:dyDescent="0.2">
      <c r="A13" s="16" t="s">
        <v>11</v>
      </c>
      <c r="B13" s="118" t="s">
        <v>12</v>
      </c>
      <c r="C13" s="117"/>
      <c r="D13" s="117"/>
      <c r="E13" s="117"/>
      <c r="F13" s="117">
        <f t="shared" si="0"/>
        <v>0</v>
      </c>
      <c r="BF13"/>
      <c r="BG13"/>
      <c r="BH13"/>
    </row>
    <row r="14" spans="1:60" s="1" customFormat="1" x14ac:dyDescent="0.2">
      <c r="A14" s="16" t="s">
        <v>13</v>
      </c>
      <c r="B14" s="118" t="s">
        <v>14</v>
      </c>
      <c r="C14" s="117"/>
      <c r="D14" s="117"/>
      <c r="E14" s="117"/>
      <c r="F14" s="117">
        <f t="shared" si="0"/>
        <v>0</v>
      </c>
      <c r="BF14"/>
      <c r="BG14"/>
      <c r="BH14"/>
    </row>
    <row r="15" spans="1:60" s="1" customFormat="1" ht="12.75" customHeight="1" x14ac:dyDescent="0.2">
      <c r="A15" s="16" t="s">
        <v>15</v>
      </c>
      <c r="B15" s="118" t="s">
        <v>16</v>
      </c>
      <c r="C15" s="117"/>
      <c r="D15" s="117"/>
      <c r="E15" s="117"/>
      <c r="F15" s="117">
        <f t="shared" si="0"/>
        <v>0</v>
      </c>
      <c r="BF15"/>
      <c r="BG15"/>
      <c r="BH15"/>
    </row>
    <row r="16" spans="1:60" s="1" customFormat="1" x14ac:dyDescent="0.2">
      <c r="A16" s="13" t="s">
        <v>17</v>
      </c>
      <c r="B16" s="116" t="s">
        <v>18</v>
      </c>
      <c r="C16" s="117"/>
      <c r="D16" s="117"/>
      <c r="E16" s="117"/>
      <c r="F16" s="117">
        <f t="shared" si="0"/>
        <v>0</v>
      </c>
      <c r="BF16"/>
      <c r="BG16"/>
      <c r="BH16"/>
    </row>
    <row r="17" spans="1:60" s="1" customFormat="1" x14ac:dyDescent="0.2">
      <c r="A17" s="13" t="s">
        <v>19</v>
      </c>
      <c r="B17" s="116" t="s">
        <v>20</v>
      </c>
      <c r="C17" s="117"/>
      <c r="D17" s="117"/>
      <c r="E17" s="117"/>
      <c r="F17" s="117">
        <f t="shared" si="0"/>
        <v>0</v>
      </c>
      <c r="BF17"/>
      <c r="BG17"/>
      <c r="BH17"/>
    </row>
    <row r="18" spans="1:60" s="1" customFormat="1" x14ac:dyDescent="0.2">
      <c r="A18" s="13" t="s">
        <v>21</v>
      </c>
      <c r="B18" s="116" t="s">
        <v>22</v>
      </c>
      <c r="C18" s="117"/>
      <c r="D18" s="117"/>
      <c r="E18" s="117"/>
      <c r="F18" s="117">
        <f t="shared" si="0"/>
        <v>0</v>
      </c>
      <c r="BF18"/>
      <c r="BG18"/>
      <c r="BH18"/>
    </row>
    <row r="19" spans="1:60" s="1" customFormat="1" x14ac:dyDescent="0.2">
      <c r="A19" s="13" t="s">
        <v>23</v>
      </c>
      <c r="B19" s="116" t="s">
        <v>24</v>
      </c>
      <c r="C19" s="117"/>
      <c r="D19" s="117"/>
      <c r="E19" s="117"/>
      <c r="F19" s="117">
        <f t="shared" si="0"/>
        <v>0</v>
      </c>
      <c r="BF19"/>
      <c r="BG19"/>
      <c r="BH19"/>
    </row>
    <row r="20" spans="1:60" s="1" customFormat="1" x14ac:dyDescent="0.2">
      <c r="A20" s="13" t="s">
        <v>25</v>
      </c>
      <c r="B20" s="116" t="s">
        <v>26</v>
      </c>
      <c r="C20" s="117"/>
      <c r="D20" s="117"/>
      <c r="E20" s="117"/>
      <c r="F20" s="117">
        <f t="shared" si="0"/>
        <v>0</v>
      </c>
      <c r="BF20"/>
      <c r="BG20"/>
      <c r="BH20"/>
    </row>
    <row r="21" spans="1:60" s="1" customFormat="1" ht="14.25" customHeight="1" x14ac:dyDescent="0.2">
      <c r="A21" s="13" t="s">
        <v>27</v>
      </c>
      <c r="B21" s="116" t="s">
        <v>28</v>
      </c>
      <c r="C21" s="117"/>
      <c r="D21" s="117"/>
      <c r="E21" s="117"/>
      <c r="F21" s="117">
        <f t="shared" si="0"/>
        <v>0</v>
      </c>
      <c r="BF21"/>
      <c r="BG21"/>
      <c r="BH21"/>
    </row>
    <row r="22" spans="1:60" s="1" customFormat="1" ht="14.25" customHeight="1" x14ac:dyDescent="0.2">
      <c r="A22" s="13" t="s">
        <v>29</v>
      </c>
      <c r="B22" s="116" t="s">
        <v>30</v>
      </c>
      <c r="C22" s="117"/>
      <c r="D22" s="117"/>
      <c r="E22" s="117"/>
      <c r="F22" s="117">
        <f t="shared" si="0"/>
        <v>0</v>
      </c>
      <c r="BF22"/>
      <c r="BG22"/>
      <c r="BH22"/>
    </row>
    <row r="23" spans="1:60" s="1" customFormat="1" ht="15" customHeight="1" x14ac:dyDescent="0.2">
      <c r="A23" s="19" t="s">
        <v>31</v>
      </c>
      <c r="B23" s="116" t="s">
        <v>32</v>
      </c>
      <c r="C23" s="117"/>
      <c r="D23" s="117"/>
      <c r="E23" s="117"/>
      <c r="F23" s="117">
        <f t="shared" si="0"/>
        <v>0</v>
      </c>
      <c r="BF23"/>
      <c r="BG23"/>
      <c r="BH23"/>
    </row>
    <row r="24" spans="1:60" s="1" customFormat="1" ht="15.75" x14ac:dyDescent="0.25">
      <c r="A24" s="119" t="s">
        <v>174</v>
      </c>
      <c r="B24" s="26" t="s">
        <v>34</v>
      </c>
      <c r="C24" s="90">
        <f>C12+C16+C17+C18+C19+C20-C21-C22-C23</f>
        <v>0</v>
      </c>
      <c r="D24" s="90">
        <f>D12+D16+D17+D18+D19+D20-D21-D22-D23</f>
        <v>0</v>
      </c>
      <c r="E24" s="90">
        <f>E12+E16+E17+E18+E19+E20-E21-E22-E23</f>
        <v>0</v>
      </c>
      <c r="F24" s="117">
        <f t="shared" si="0"/>
        <v>0</v>
      </c>
      <c r="BF24"/>
      <c r="BG24"/>
      <c r="BH24"/>
    </row>
    <row r="25" spans="1:60" s="1" customFormat="1" ht="18" customHeight="1" x14ac:dyDescent="0.2">
      <c r="A25" s="198" t="s">
        <v>35</v>
      </c>
      <c r="B25" s="198"/>
      <c r="C25" s="198"/>
      <c r="D25" s="198"/>
      <c r="E25" s="198"/>
      <c r="F25" s="198">
        <f t="shared" si="0"/>
        <v>0</v>
      </c>
      <c r="BF25"/>
      <c r="BG25"/>
      <c r="BH25"/>
    </row>
    <row r="26" spans="1:60" s="1" customFormat="1" ht="24" x14ac:dyDescent="0.2">
      <c r="A26" s="120" t="s">
        <v>36</v>
      </c>
      <c r="B26" s="116" t="s">
        <v>37</v>
      </c>
      <c r="C26" s="121"/>
      <c r="D26" s="121"/>
      <c r="E26" s="121"/>
      <c r="F26" s="117">
        <f t="shared" si="0"/>
        <v>0</v>
      </c>
      <c r="BF26"/>
      <c r="BG26"/>
      <c r="BH26"/>
    </row>
    <row r="27" spans="1:60" s="1" customFormat="1" ht="15" customHeight="1" x14ac:dyDescent="0.2">
      <c r="A27" s="120" t="s">
        <v>38</v>
      </c>
      <c r="B27" s="116" t="s">
        <v>39</v>
      </c>
      <c r="C27" s="117">
        <f>SUM(C28:C36)</f>
        <v>0</v>
      </c>
      <c r="D27" s="117">
        <f>SUM(D28:D36)</f>
        <v>0</v>
      </c>
      <c r="E27" s="117">
        <f>SUM(E28:E36)</f>
        <v>0</v>
      </c>
      <c r="F27" s="117">
        <f t="shared" si="0"/>
        <v>0</v>
      </c>
      <c r="G27" s="192"/>
      <c r="BF27"/>
      <c r="BG27"/>
      <c r="BH27"/>
    </row>
    <row r="28" spans="1:60" s="1" customFormat="1" ht="15" customHeight="1" x14ac:dyDescent="0.2">
      <c r="A28" s="122" t="s">
        <v>40</v>
      </c>
      <c r="B28" s="36" t="s">
        <v>41</v>
      </c>
      <c r="C28" s="117"/>
      <c r="D28" s="117"/>
      <c r="E28" s="117"/>
      <c r="F28" s="117">
        <f t="shared" si="0"/>
        <v>0</v>
      </c>
      <c r="BF28"/>
      <c r="BG28"/>
      <c r="BH28"/>
    </row>
    <row r="29" spans="1:60" s="1" customFormat="1" ht="15" customHeight="1" x14ac:dyDescent="0.2">
      <c r="A29" s="122" t="s">
        <v>42</v>
      </c>
      <c r="B29" s="36" t="s">
        <v>43</v>
      </c>
      <c r="C29" s="117"/>
      <c r="D29" s="117"/>
      <c r="E29" s="117"/>
      <c r="F29" s="117">
        <f t="shared" si="0"/>
        <v>0</v>
      </c>
      <c r="BF29"/>
      <c r="BG29"/>
      <c r="BH29"/>
    </row>
    <row r="30" spans="1:60" s="1" customFormat="1" ht="24" x14ac:dyDescent="0.2">
      <c r="A30" s="122" t="s">
        <v>44</v>
      </c>
      <c r="B30" s="36" t="s">
        <v>45</v>
      </c>
      <c r="C30" s="117"/>
      <c r="D30" s="117"/>
      <c r="E30" s="117"/>
      <c r="F30" s="117">
        <f t="shared" si="0"/>
        <v>0</v>
      </c>
      <c r="BF30"/>
      <c r="BG30"/>
      <c r="BH30"/>
    </row>
    <row r="31" spans="1:60" s="1" customFormat="1" ht="15.75" customHeight="1" x14ac:dyDescent="0.2">
      <c r="A31" s="122" t="s">
        <v>46</v>
      </c>
      <c r="B31" s="36" t="s">
        <v>47</v>
      </c>
      <c r="C31" s="117"/>
      <c r="D31" s="117"/>
      <c r="E31" s="117"/>
      <c r="F31" s="117">
        <f t="shared" si="0"/>
        <v>0</v>
      </c>
      <c r="BF31"/>
      <c r="BG31"/>
      <c r="BH31"/>
    </row>
    <row r="32" spans="1:60" s="1" customFormat="1" ht="14.25" customHeight="1" x14ac:dyDescent="0.2">
      <c r="A32" s="122" t="s">
        <v>48</v>
      </c>
      <c r="B32" s="36" t="s">
        <v>49</v>
      </c>
      <c r="C32" s="117"/>
      <c r="D32" s="117"/>
      <c r="E32" s="117"/>
      <c r="F32" s="117">
        <f t="shared" si="0"/>
        <v>0</v>
      </c>
      <c r="BF32"/>
      <c r="BG32"/>
      <c r="BH32"/>
    </row>
    <row r="33" spans="1:60" s="1" customFormat="1" ht="13.5" customHeight="1" x14ac:dyDescent="0.2">
      <c r="A33" s="122" t="s">
        <v>175</v>
      </c>
      <c r="B33" s="36" t="s">
        <v>51</v>
      </c>
      <c r="C33" s="117"/>
      <c r="D33" s="117"/>
      <c r="E33" s="117"/>
      <c r="F33" s="117">
        <f t="shared" si="0"/>
        <v>0</v>
      </c>
      <c r="BF33"/>
      <c r="BG33"/>
      <c r="BH33"/>
    </row>
    <row r="34" spans="1:60" s="1" customFormat="1" ht="13.5" customHeight="1" x14ac:dyDescent="0.2">
      <c r="A34" s="122" t="s">
        <v>52</v>
      </c>
      <c r="B34" s="36" t="s">
        <v>53</v>
      </c>
      <c r="C34" s="117"/>
      <c r="D34" s="117"/>
      <c r="E34" s="117"/>
      <c r="F34" s="117">
        <f t="shared" si="0"/>
        <v>0</v>
      </c>
      <c r="BF34"/>
      <c r="BG34"/>
      <c r="BH34"/>
    </row>
    <row r="35" spans="1:60" s="1" customFormat="1" ht="12" customHeight="1" x14ac:dyDescent="0.2">
      <c r="A35" s="122" t="s">
        <v>54</v>
      </c>
      <c r="B35" s="36" t="s">
        <v>55</v>
      </c>
      <c r="C35" s="117"/>
      <c r="D35" s="117"/>
      <c r="E35" s="117"/>
      <c r="F35" s="117">
        <f t="shared" si="0"/>
        <v>0</v>
      </c>
      <c r="BF35"/>
      <c r="BG35"/>
      <c r="BH35"/>
    </row>
    <row r="36" spans="1:60" s="1" customFormat="1" ht="12.75" customHeight="1" x14ac:dyDescent="0.2">
      <c r="A36" s="122" t="s">
        <v>56</v>
      </c>
      <c r="B36" s="36" t="s">
        <v>57</v>
      </c>
      <c r="C36" s="117"/>
      <c r="D36" s="117"/>
      <c r="E36" s="117"/>
      <c r="F36" s="117">
        <f t="shared" si="0"/>
        <v>0</v>
      </c>
      <c r="BF36"/>
      <c r="BG36"/>
      <c r="BH36"/>
    </row>
    <row r="37" spans="1:60" s="1" customFormat="1" ht="13.5" customHeight="1" x14ac:dyDescent="0.2">
      <c r="A37" s="120" t="s">
        <v>58</v>
      </c>
      <c r="B37" s="116" t="s">
        <v>59</v>
      </c>
      <c r="C37" s="117"/>
      <c r="D37" s="117"/>
      <c r="E37" s="117"/>
      <c r="F37" s="117">
        <f t="shared" si="0"/>
        <v>0</v>
      </c>
      <c r="BF37"/>
      <c r="BG37"/>
      <c r="BH37"/>
    </row>
    <row r="38" spans="1:60" s="1" customFormat="1" ht="13.5" customHeight="1" x14ac:dyDescent="0.2">
      <c r="A38" s="120" t="s">
        <v>60</v>
      </c>
      <c r="B38" s="116" t="s">
        <v>61</v>
      </c>
      <c r="C38" s="117"/>
      <c r="D38" s="117"/>
      <c r="E38" s="117"/>
      <c r="F38" s="117">
        <f t="shared" si="0"/>
        <v>0</v>
      </c>
      <c r="BF38"/>
      <c r="BG38"/>
      <c r="BH38"/>
    </row>
    <row r="39" spans="1:60" s="1" customFormat="1" ht="14.25" customHeight="1" x14ac:dyDescent="0.2">
      <c r="A39" s="120" t="s">
        <v>62</v>
      </c>
      <c r="B39" s="116" t="s">
        <v>63</v>
      </c>
      <c r="C39" s="117"/>
      <c r="D39" s="117"/>
      <c r="E39" s="117"/>
      <c r="F39" s="117">
        <f t="shared" si="0"/>
        <v>0</v>
      </c>
      <c r="BF39"/>
      <c r="BG39"/>
      <c r="BH39"/>
    </row>
    <row r="40" spans="1:60" s="1" customFormat="1" ht="12.75" customHeight="1" x14ac:dyDescent="0.2">
      <c r="A40" s="120" t="s">
        <v>64</v>
      </c>
      <c r="B40" s="116" t="s">
        <v>65</v>
      </c>
      <c r="C40" s="117"/>
      <c r="D40" s="117"/>
      <c r="E40" s="117"/>
      <c r="F40" s="117">
        <f t="shared" si="0"/>
        <v>0</v>
      </c>
      <c r="BF40"/>
      <c r="BG40"/>
      <c r="BH40"/>
    </row>
    <row r="41" spans="1:60" s="27" customFormat="1" ht="18" customHeight="1" x14ac:dyDescent="0.25">
      <c r="A41" s="123" t="s">
        <v>176</v>
      </c>
      <c r="B41" s="26" t="s">
        <v>67</v>
      </c>
      <c r="C41" s="90">
        <f>SUM(C26,C27,C37:C40)</f>
        <v>0</v>
      </c>
      <c r="D41" s="90">
        <f>SUM(D26,D27,D37:D40)</f>
        <v>0</v>
      </c>
      <c r="E41" s="90">
        <f>SUM(E26,E27,E37:E40)</f>
        <v>0</v>
      </c>
      <c r="F41" s="124">
        <f t="shared" si="0"/>
        <v>0</v>
      </c>
    </row>
    <row r="42" spans="1:60" s="1" customFormat="1" ht="18" customHeight="1" x14ac:dyDescent="0.2">
      <c r="A42" s="198" t="s">
        <v>177</v>
      </c>
      <c r="B42" s="198"/>
      <c r="C42" s="198"/>
      <c r="D42" s="198"/>
      <c r="E42" s="198"/>
      <c r="F42" s="198"/>
      <c r="BF42"/>
      <c r="BG42"/>
      <c r="BH42"/>
    </row>
    <row r="43" spans="1:60" s="1" customFormat="1" ht="18" customHeight="1" x14ac:dyDescent="0.2">
      <c r="A43" s="125" t="s">
        <v>68</v>
      </c>
      <c r="B43" s="28" t="s">
        <v>69</v>
      </c>
      <c r="C43" s="89">
        <f>SUM(C24,-C41)</f>
        <v>0</v>
      </c>
      <c r="D43" s="89">
        <f>SUM(D24,-D41)</f>
        <v>0</v>
      </c>
      <c r="E43" s="89">
        <f>SUM(E24,-E41)</f>
        <v>0</v>
      </c>
      <c r="F43" s="117">
        <f t="shared" ref="F43:F53" si="1">E43-D43</f>
        <v>0</v>
      </c>
      <c r="BF43"/>
      <c r="BG43"/>
      <c r="BH43"/>
    </row>
    <row r="44" spans="1:60" s="1" customFormat="1" ht="13.5" customHeight="1" x14ac:dyDescent="0.2">
      <c r="A44" s="126" t="s">
        <v>70</v>
      </c>
      <c r="B44" s="32" t="s">
        <v>71</v>
      </c>
      <c r="C44" s="89">
        <f>IF(C43&gt;0,C43,0)</f>
        <v>0</v>
      </c>
      <c r="D44" s="89">
        <f>IF(D43&gt;0,D43,0)</f>
        <v>0</v>
      </c>
      <c r="E44" s="89">
        <f>IF(E43&gt;0,E43,0)</f>
        <v>0</v>
      </c>
      <c r="F44" s="117">
        <f t="shared" si="1"/>
        <v>0</v>
      </c>
      <c r="BF44"/>
      <c r="BG44"/>
      <c r="BH44"/>
    </row>
    <row r="45" spans="1:60" s="1" customFormat="1" ht="14.25" customHeight="1" x14ac:dyDescent="0.2">
      <c r="A45" s="126" t="s">
        <v>72</v>
      </c>
      <c r="B45" s="32" t="s">
        <v>73</v>
      </c>
      <c r="C45" s="89">
        <f>IF(C43&lt;=0,C43,0)</f>
        <v>0</v>
      </c>
      <c r="D45" s="89">
        <f>IF(D43&lt;=0,D43,0)</f>
        <v>0</v>
      </c>
      <c r="E45" s="89">
        <f>IF(E43&lt;=0,E43,0)</f>
        <v>0</v>
      </c>
      <c r="F45" s="117">
        <f t="shared" si="1"/>
        <v>0</v>
      </c>
      <c r="BF45"/>
      <c r="BG45"/>
      <c r="BH45"/>
    </row>
    <row r="46" spans="1:60" s="1" customFormat="1" ht="14.25" customHeight="1" x14ac:dyDescent="0.2">
      <c r="A46" s="126" t="s">
        <v>74</v>
      </c>
      <c r="B46" s="32" t="s">
        <v>75</v>
      </c>
      <c r="C46" s="89"/>
      <c r="D46" s="89"/>
      <c r="E46" s="89"/>
      <c r="F46" s="117">
        <f t="shared" si="1"/>
        <v>0</v>
      </c>
      <c r="BF46"/>
      <c r="BG46"/>
      <c r="BH46"/>
    </row>
    <row r="47" spans="1:60" s="1" customFormat="1" ht="14.25" customHeight="1" x14ac:dyDescent="0.2">
      <c r="A47" s="125" t="s">
        <v>76</v>
      </c>
      <c r="B47" s="28" t="s">
        <v>77</v>
      </c>
      <c r="C47" s="89">
        <f>SUM(C43,C46)</f>
        <v>0</v>
      </c>
      <c r="D47" s="89">
        <f>SUM(D43,D46)</f>
        <v>0</v>
      </c>
      <c r="E47" s="89">
        <f>SUM(E43,E46)</f>
        <v>0</v>
      </c>
      <c r="F47" s="117">
        <f t="shared" si="1"/>
        <v>0</v>
      </c>
      <c r="BF47"/>
      <c r="BG47"/>
      <c r="BH47"/>
    </row>
    <row r="48" spans="1:60" s="1" customFormat="1" ht="13.5" customHeight="1" x14ac:dyDescent="0.2">
      <c r="A48" s="126" t="s">
        <v>78</v>
      </c>
      <c r="B48" s="32" t="s">
        <v>79</v>
      </c>
      <c r="C48" s="89">
        <f>IF(C47&gt;0,C47,0)</f>
        <v>0</v>
      </c>
      <c r="D48" s="89">
        <f>IF(D47&gt;0,D47,0)</f>
        <v>0</v>
      </c>
      <c r="E48" s="89">
        <f>IF(E47&gt;0,E47,0)</f>
        <v>0</v>
      </c>
      <c r="F48" s="117">
        <f t="shared" si="1"/>
        <v>0</v>
      </c>
      <c r="BF48"/>
      <c r="BG48"/>
      <c r="BH48"/>
    </row>
    <row r="49" spans="1:60" s="1" customFormat="1" ht="14.25" customHeight="1" x14ac:dyDescent="0.2">
      <c r="A49" s="126" t="s">
        <v>80</v>
      </c>
      <c r="B49" s="32" t="s">
        <v>81</v>
      </c>
      <c r="C49" s="89">
        <f>IF(C47&lt;=0,C47,0)</f>
        <v>0</v>
      </c>
      <c r="D49" s="89">
        <f>IF(D47&lt;=0,D47,0)</f>
        <v>0</v>
      </c>
      <c r="E49" s="89">
        <f>IF(E47&lt;=0,E47,0)</f>
        <v>0</v>
      </c>
      <c r="F49" s="117">
        <f t="shared" si="1"/>
        <v>0</v>
      </c>
      <c r="BF49"/>
      <c r="BG49"/>
      <c r="BH49"/>
    </row>
    <row r="50" spans="1:60" s="1" customFormat="1" ht="15" customHeight="1" x14ac:dyDescent="0.2">
      <c r="A50" s="125" t="s">
        <v>82</v>
      </c>
      <c r="B50" s="28" t="s">
        <v>83</v>
      </c>
      <c r="C50" s="89">
        <f>C48*0.18</f>
        <v>0</v>
      </c>
      <c r="D50" s="89">
        <f>D48*0.18</f>
        <v>0</v>
      </c>
      <c r="E50" s="89">
        <f>E48*0.18</f>
        <v>0</v>
      </c>
      <c r="F50" s="193">
        <f t="shared" si="1"/>
        <v>0</v>
      </c>
      <c r="BF50"/>
      <c r="BG50"/>
      <c r="BH50"/>
    </row>
    <row r="51" spans="1:60" s="1" customFormat="1" ht="18" customHeight="1" x14ac:dyDescent="0.2">
      <c r="A51" s="125" t="s">
        <v>84</v>
      </c>
      <c r="B51" s="14" t="s">
        <v>85</v>
      </c>
      <c r="C51" s="89">
        <f>SUM(C47,-C50)</f>
        <v>0</v>
      </c>
      <c r="D51" s="89">
        <f>SUM(D47,-D50)</f>
        <v>0</v>
      </c>
      <c r="E51" s="89">
        <f>SUM(E47,-E50)</f>
        <v>0</v>
      </c>
      <c r="F51" s="117">
        <v>59.6</v>
      </c>
      <c r="BF51"/>
      <c r="BG51"/>
      <c r="BH51"/>
    </row>
    <row r="52" spans="1:60" s="1" customFormat="1" ht="15.75" customHeight="1" x14ac:dyDescent="0.2">
      <c r="A52" s="127" t="s">
        <v>86</v>
      </c>
      <c r="B52" s="36" t="s">
        <v>87</v>
      </c>
      <c r="C52" s="117">
        <f>IF(C51&gt;0,C51,0)</f>
        <v>0</v>
      </c>
      <c r="D52" s="117">
        <f>IF(D51&gt;0,D51,0)</f>
        <v>0</v>
      </c>
      <c r="E52" s="117">
        <f>IF(E51&gt;0,E51,0)</f>
        <v>0</v>
      </c>
      <c r="F52" s="117">
        <v>59.6</v>
      </c>
      <c r="BF52"/>
      <c r="BG52"/>
      <c r="BH52"/>
    </row>
    <row r="53" spans="1:60" s="1" customFormat="1" ht="14.25" customHeight="1" x14ac:dyDescent="0.2">
      <c r="A53" s="127" t="s">
        <v>80</v>
      </c>
      <c r="B53" s="36" t="s">
        <v>88</v>
      </c>
      <c r="C53" s="117">
        <f>IF(C51&lt;=0,C51,0)</f>
        <v>0</v>
      </c>
      <c r="D53" s="117">
        <f>IF(D51&lt;=0,D51,0)</f>
        <v>0</v>
      </c>
      <c r="E53" s="117">
        <f>IF(E51&lt;=0,E51,0)</f>
        <v>0</v>
      </c>
      <c r="F53" s="117">
        <f t="shared" si="1"/>
        <v>0</v>
      </c>
      <c r="BF53"/>
      <c r="BG53"/>
      <c r="BH53"/>
    </row>
    <row r="54" spans="1:60" s="128" customFormat="1" ht="18" customHeight="1" x14ac:dyDescent="0.2">
      <c r="A54" s="226" t="s">
        <v>178</v>
      </c>
      <c r="B54" s="226"/>
      <c r="C54" s="226"/>
      <c r="D54" s="226"/>
      <c r="E54" s="226"/>
      <c r="F54" s="226"/>
      <c r="BF54" s="129"/>
      <c r="BG54" s="129"/>
      <c r="BH54" s="129"/>
    </row>
    <row r="55" spans="1:60" s="1" customFormat="1" ht="27" customHeight="1" x14ac:dyDescent="0.2">
      <c r="A55" s="130" t="s">
        <v>89</v>
      </c>
      <c r="B55" s="39" t="s">
        <v>90</v>
      </c>
      <c r="C55" s="131">
        <f>SUM(C56:C60)</f>
        <v>0</v>
      </c>
      <c r="D55" s="131">
        <f>SUM(D56:D60)</f>
        <v>0</v>
      </c>
      <c r="E55" s="131">
        <f>SUM(E56:E60)</f>
        <v>0</v>
      </c>
      <c r="F55" s="131">
        <f t="shared" ref="F55:F63" si="2">E55-D55</f>
        <v>0</v>
      </c>
      <c r="BF55"/>
      <c r="BG55"/>
      <c r="BH55"/>
    </row>
    <row r="56" spans="1:60" s="1" customFormat="1" ht="15.75" customHeight="1" x14ac:dyDescent="0.2">
      <c r="A56" s="132" t="s">
        <v>91</v>
      </c>
      <c r="B56" s="42" t="s">
        <v>92</v>
      </c>
      <c r="C56" s="133"/>
      <c r="D56" s="133"/>
      <c r="E56" s="133"/>
      <c r="F56" s="134">
        <f t="shared" si="2"/>
        <v>0</v>
      </c>
      <c r="BF56"/>
      <c r="BG56"/>
      <c r="BH56"/>
    </row>
    <row r="57" spans="1:60" s="1" customFormat="1" ht="22.5" customHeight="1" x14ac:dyDescent="0.2">
      <c r="A57" s="132" t="s">
        <v>93</v>
      </c>
      <c r="B57" s="42" t="s">
        <v>94</v>
      </c>
      <c r="C57" s="133"/>
      <c r="D57" s="133"/>
      <c r="E57" s="133"/>
      <c r="F57" s="134">
        <f t="shared" si="2"/>
        <v>0</v>
      </c>
      <c r="BF57"/>
      <c r="BG57"/>
      <c r="BH57"/>
    </row>
    <row r="58" spans="1:60" s="1" customFormat="1" ht="24" customHeight="1" x14ac:dyDescent="0.2">
      <c r="A58" s="132" t="s">
        <v>179</v>
      </c>
      <c r="B58" s="42" t="s">
        <v>96</v>
      </c>
      <c r="C58" s="133"/>
      <c r="D58" s="133"/>
      <c r="E58" s="133"/>
      <c r="F58" s="134">
        <f t="shared" si="2"/>
        <v>0</v>
      </c>
      <c r="BF58"/>
      <c r="BG58"/>
      <c r="BH58"/>
    </row>
    <row r="59" spans="1:60" s="1" customFormat="1" ht="24" customHeight="1" x14ac:dyDescent="0.2">
      <c r="A59" s="132" t="s">
        <v>180</v>
      </c>
      <c r="B59" s="42" t="s">
        <v>98</v>
      </c>
      <c r="C59" s="133"/>
      <c r="D59" s="133"/>
      <c r="E59" s="133"/>
      <c r="F59" s="134">
        <f t="shared" si="2"/>
        <v>0</v>
      </c>
      <c r="BF59"/>
      <c r="BG59"/>
      <c r="BH59"/>
    </row>
    <row r="60" spans="1:60" s="1" customFormat="1" ht="15" customHeight="1" x14ac:dyDescent="0.2">
      <c r="A60" s="132" t="s">
        <v>99</v>
      </c>
      <c r="B60" s="42" t="s">
        <v>181</v>
      </c>
      <c r="C60" s="133"/>
      <c r="D60" s="133"/>
      <c r="E60" s="133"/>
      <c r="F60" s="134">
        <f t="shared" si="2"/>
        <v>0</v>
      </c>
      <c r="BF60"/>
      <c r="BG60"/>
      <c r="BH60"/>
    </row>
    <row r="61" spans="1:60" s="1" customFormat="1" ht="16.5" customHeight="1" x14ac:dyDescent="0.2">
      <c r="A61" s="135" t="s">
        <v>101</v>
      </c>
      <c r="B61" s="39" t="s">
        <v>102</v>
      </c>
      <c r="C61" s="131">
        <f>C62+C63</f>
        <v>0</v>
      </c>
      <c r="D61" s="131">
        <f>D62+D63</f>
        <v>0</v>
      </c>
      <c r="E61" s="131">
        <f>E62+E63</f>
        <v>0</v>
      </c>
      <c r="F61" s="136">
        <f t="shared" si="2"/>
        <v>0</v>
      </c>
      <c r="BF61"/>
      <c r="BG61"/>
      <c r="BH61"/>
    </row>
    <row r="62" spans="1:60" s="1" customFormat="1" ht="16.5" customHeight="1" x14ac:dyDescent="0.2">
      <c r="A62" s="137" t="s">
        <v>182</v>
      </c>
      <c r="B62" s="42" t="s">
        <v>104</v>
      </c>
      <c r="C62" s="134"/>
      <c r="D62" s="134"/>
      <c r="E62" s="134"/>
      <c r="F62" s="117">
        <f t="shared" si="2"/>
        <v>0</v>
      </c>
      <c r="BF62"/>
      <c r="BG62"/>
      <c r="BH62"/>
    </row>
    <row r="63" spans="1:60" s="1" customFormat="1" ht="16.5" customHeight="1" x14ac:dyDescent="0.2">
      <c r="A63" s="137" t="s">
        <v>183</v>
      </c>
      <c r="B63" s="42" t="s">
        <v>106</v>
      </c>
      <c r="C63" s="134"/>
      <c r="D63" s="134"/>
      <c r="E63" s="134"/>
      <c r="F63" s="117">
        <f t="shared" si="2"/>
        <v>0</v>
      </c>
      <c r="BF63"/>
      <c r="BG63"/>
      <c r="BH63"/>
    </row>
    <row r="64" spans="1:60" s="1" customFormat="1" ht="16.5" customHeight="1" x14ac:dyDescent="0.2">
      <c r="A64" s="138" t="s">
        <v>184</v>
      </c>
      <c r="B64" s="42"/>
      <c r="C64" s="134"/>
      <c r="D64" s="134"/>
      <c r="E64" s="134"/>
      <c r="F64" s="117"/>
      <c r="BF64"/>
      <c r="BG64"/>
      <c r="BH64"/>
    </row>
    <row r="65" spans="1:60" s="1" customFormat="1" x14ac:dyDescent="0.2">
      <c r="A65" s="130" t="s">
        <v>185</v>
      </c>
      <c r="B65" s="39" t="s">
        <v>186</v>
      </c>
      <c r="C65" s="131">
        <f>C66+C67</f>
        <v>0</v>
      </c>
      <c r="D65" s="131">
        <f>D66+D67</f>
        <v>0</v>
      </c>
      <c r="E65" s="131">
        <f>E66+E67</f>
        <v>0</v>
      </c>
      <c r="F65" s="139">
        <f>E65-D65</f>
        <v>0</v>
      </c>
      <c r="BF65"/>
      <c r="BG65"/>
      <c r="BH65"/>
    </row>
    <row r="66" spans="1:60" s="1" customFormat="1" x14ac:dyDescent="0.2">
      <c r="A66" s="132" t="s">
        <v>187</v>
      </c>
      <c r="B66" s="42" t="s">
        <v>188</v>
      </c>
      <c r="C66" s="134"/>
      <c r="D66" s="134"/>
      <c r="E66" s="134"/>
      <c r="F66" s="117">
        <f>E66-D66</f>
        <v>0</v>
      </c>
      <c r="BF66"/>
      <c r="BG66"/>
      <c r="BH66"/>
    </row>
    <row r="67" spans="1:60" s="1" customFormat="1" x14ac:dyDescent="0.2">
      <c r="A67" s="132" t="s">
        <v>189</v>
      </c>
      <c r="B67" s="42" t="s">
        <v>190</v>
      </c>
      <c r="C67" s="134"/>
      <c r="D67" s="134"/>
      <c r="E67" s="134"/>
      <c r="F67" s="117">
        <f>E67-D67</f>
        <v>0</v>
      </c>
      <c r="BF67"/>
      <c r="BG67"/>
      <c r="BH67"/>
    </row>
    <row r="68" spans="1:60" s="1" customFormat="1" ht="18.600000000000001" customHeight="1" x14ac:dyDescent="0.2">
      <c r="A68" s="140"/>
      <c r="B68" s="51"/>
      <c r="C68" s="141"/>
      <c r="D68" s="141"/>
      <c r="E68" s="141"/>
      <c r="F68" s="142"/>
      <c r="BF68"/>
      <c r="BG68"/>
      <c r="BH68"/>
    </row>
    <row r="69" spans="1:60" s="1" customFormat="1" ht="20.25" customHeight="1" x14ac:dyDescent="0.2">
      <c r="A69" s="203" t="s">
        <v>216</v>
      </c>
      <c r="B69" s="203"/>
      <c r="C69" s="203"/>
      <c r="D69" s="203"/>
      <c r="E69" s="203"/>
      <c r="F69" s="203"/>
      <c r="BF69"/>
      <c r="BG69"/>
      <c r="BH69"/>
    </row>
    <row r="70" spans="1:60" s="1" customFormat="1" ht="12" customHeight="1" x14ac:dyDescent="0.2">
      <c r="A70" s="56" t="s">
        <v>191</v>
      </c>
      <c r="B70" s="56"/>
      <c r="C70" s="57" t="s">
        <v>109</v>
      </c>
      <c r="D70" s="7"/>
      <c r="E70" s="7"/>
      <c r="F70" s="9"/>
      <c r="BF70"/>
      <c r="BG70"/>
      <c r="BH70"/>
    </row>
    <row r="71" spans="1:60" s="1" customFormat="1" ht="13.5" customHeight="1" x14ac:dyDescent="0.2">
      <c r="A71" s="203" t="s">
        <v>217</v>
      </c>
      <c r="B71" s="203"/>
      <c r="C71" s="203"/>
      <c r="D71" s="203"/>
      <c r="E71" s="203"/>
      <c r="F71" s="203"/>
      <c r="BF71"/>
      <c r="BG71"/>
      <c r="BH71"/>
    </row>
    <row r="72" spans="1:60" s="1" customFormat="1" ht="10.5" customHeight="1" x14ac:dyDescent="0.2">
      <c r="A72" s="56" t="s">
        <v>191</v>
      </c>
      <c r="B72" s="56"/>
      <c r="C72"/>
      <c r="D72"/>
      <c r="E72"/>
      <c r="F72"/>
      <c r="BF72"/>
      <c r="BG72"/>
      <c r="BH72"/>
    </row>
    <row r="73" spans="1:60" ht="12.75" customHeight="1" x14ac:dyDescent="0.2"/>
    <row r="74" spans="1:60" ht="12.75" customHeight="1" x14ac:dyDescent="0.2"/>
    <row r="75" spans="1:60" ht="12.75" customHeight="1" x14ac:dyDescent="0.2"/>
  </sheetData>
  <sheetProtection selectLockedCells="1" selectUnlockedCells="1"/>
  <mergeCells count="19">
    <mergeCell ref="A71:F71"/>
    <mergeCell ref="A10:F10"/>
    <mergeCell ref="A11:F11"/>
    <mergeCell ref="A25:F25"/>
    <mergeCell ref="A42:F42"/>
    <mergeCell ref="A54:F54"/>
    <mergeCell ref="A69:F69"/>
    <mergeCell ref="A8:A9"/>
    <mergeCell ref="B8:B9"/>
    <mergeCell ref="C8:C9"/>
    <mergeCell ref="D8:D9"/>
    <mergeCell ref="E8:E9"/>
    <mergeCell ref="F8:F9"/>
    <mergeCell ref="E1:F1"/>
    <mergeCell ref="A3:F3"/>
    <mergeCell ref="A4:F4"/>
    <mergeCell ref="A5:F5"/>
    <mergeCell ref="A6:F6"/>
    <mergeCell ref="A7:F7"/>
  </mergeCells>
  <pageMargins left="0.78749999999999998" right="0.66944444444444451" top="1.2993055555555557" bottom="0.47222222222222227" header="0.51181102362204722" footer="0.51181102362204722"/>
  <pageSetup paperSize="9" scale="91" firstPageNumber="0" orientation="landscape" horizontalDpi="300" verticalDpi="300" r:id="rId1"/>
  <headerFooter alignWithMargins="0"/>
  <rowBreaks count="2" manualBreakCount="2">
    <brk id="24" max="16383" man="1"/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7" sqref="A7:F7"/>
    </sheetView>
  </sheetViews>
  <sheetFormatPr defaultColWidth="9" defaultRowHeight="12.75" x14ac:dyDescent="0.2"/>
  <cols>
    <col min="1" max="1" width="34.7109375" customWidth="1"/>
    <col min="2" max="2" width="7.28515625" style="143" customWidth="1"/>
    <col min="3" max="3" width="19.5703125" customWidth="1"/>
    <col min="4" max="4" width="19.85546875" customWidth="1"/>
    <col min="5" max="5" width="19.42578125" customWidth="1"/>
    <col min="6" max="6" width="19.85546875" customWidth="1"/>
  </cols>
  <sheetData>
    <row r="1" spans="1:6" ht="12.75" customHeight="1" x14ac:dyDescent="0.2">
      <c r="A1" s="227" t="s">
        <v>192</v>
      </c>
      <c r="B1" s="227"/>
      <c r="C1" s="227"/>
      <c r="D1" s="227"/>
      <c r="E1" s="227"/>
      <c r="F1" s="227"/>
    </row>
    <row r="2" spans="1:6" ht="12.75" customHeight="1" x14ac:dyDescent="0.2">
      <c r="A2" s="144"/>
      <c r="B2" s="145"/>
      <c r="C2" s="144"/>
      <c r="D2" s="222" t="s">
        <v>193</v>
      </c>
      <c r="E2" s="222"/>
      <c r="F2" s="222"/>
    </row>
    <row r="3" spans="1:6" x14ac:dyDescent="0.2">
      <c r="A3" s="144"/>
      <c r="B3" s="145"/>
      <c r="C3" s="144"/>
      <c r="D3" s="113"/>
      <c r="E3" s="113"/>
      <c r="F3" s="113"/>
    </row>
    <row r="4" spans="1:6" ht="14.25" customHeight="1" x14ac:dyDescent="0.2">
      <c r="A4" s="228" t="s">
        <v>194</v>
      </c>
      <c r="B4" s="228"/>
      <c r="C4" s="228"/>
      <c r="D4" s="228"/>
      <c r="E4" s="228"/>
      <c r="F4" s="228"/>
    </row>
    <row r="5" spans="1:6" ht="12.75" customHeight="1" x14ac:dyDescent="0.2">
      <c r="A5" s="219" t="s">
        <v>224</v>
      </c>
      <c r="B5" s="219"/>
      <c r="C5" s="219"/>
      <c r="D5" s="219"/>
      <c r="E5" s="219"/>
      <c r="F5" s="219"/>
    </row>
    <row r="6" spans="1:6" ht="12.75" customHeight="1" x14ac:dyDescent="0.2">
      <c r="A6" s="220" t="s">
        <v>222</v>
      </c>
      <c r="B6" s="220"/>
      <c r="C6" s="220"/>
      <c r="D6" s="220"/>
      <c r="E6" s="220"/>
      <c r="F6" s="220"/>
    </row>
    <row r="7" spans="1:6" ht="13.5" customHeight="1" x14ac:dyDescent="0.2">
      <c r="A7" s="222" t="s">
        <v>195</v>
      </c>
      <c r="B7" s="222"/>
      <c r="C7" s="222"/>
      <c r="D7" s="222"/>
      <c r="E7" s="222"/>
      <c r="F7" s="222"/>
    </row>
    <row r="8" spans="1:6" ht="12.75" customHeight="1" x14ac:dyDescent="0.2">
      <c r="A8" s="229" t="s">
        <v>196</v>
      </c>
      <c r="B8" s="230" t="s">
        <v>169</v>
      </c>
      <c r="C8" s="229" t="s">
        <v>170</v>
      </c>
      <c r="D8" s="229" t="s">
        <v>171</v>
      </c>
      <c r="E8" s="229" t="s">
        <v>172</v>
      </c>
      <c r="F8" s="229" t="s">
        <v>173</v>
      </c>
    </row>
    <row r="9" spans="1:6" ht="25.5" customHeight="1" x14ac:dyDescent="0.2">
      <c r="A9" s="229"/>
      <c r="B9" s="230"/>
      <c r="C9" s="229"/>
      <c r="D9" s="229"/>
      <c r="E9" s="229"/>
      <c r="F9" s="229"/>
    </row>
    <row r="10" spans="1:6" s="65" customFormat="1" ht="26.25" customHeight="1" x14ac:dyDescent="0.2">
      <c r="A10" s="146" t="s">
        <v>197</v>
      </c>
      <c r="B10" s="147" t="s">
        <v>123</v>
      </c>
      <c r="C10" s="148">
        <f>SUM(C11:C13)</f>
        <v>0</v>
      </c>
      <c r="D10" s="148">
        <f>SUM(D11:D13)</f>
        <v>0</v>
      </c>
      <c r="E10" s="148">
        <f>SUM(E11:E13)</f>
        <v>0</v>
      </c>
      <c r="F10" s="148">
        <f t="shared" ref="F10:F18" si="0">E10-D10</f>
        <v>0</v>
      </c>
    </row>
    <row r="11" spans="1:6" ht="27" customHeight="1" x14ac:dyDescent="0.2">
      <c r="A11" s="149" t="s">
        <v>124</v>
      </c>
      <c r="B11" s="32" t="s">
        <v>125</v>
      </c>
      <c r="C11" s="150"/>
      <c r="D11" s="150"/>
      <c r="E11" s="150"/>
      <c r="F11" s="150">
        <f t="shared" si="0"/>
        <v>0</v>
      </c>
    </row>
    <row r="12" spans="1:6" ht="21" customHeight="1" x14ac:dyDescent="0.2">
      <c r="A12" s="149" t="s">
        <v>126</v>
      </c>
      <c r="B12" s="32" t="s">
        <v>127</v>
      </c>
      <c r="C12" s="150"/>
      <c r="D12" s="150"/>
      <c r="E12" s="150"/>
      <c r="F12" s="150">
        <f t="shared" si="0"/>
        <v>0</v>
      </c>
    </row>
    <row r="13" spans="1:6" ht="21" customHeight="1" x14ac:dyDescent="0.2">
      <c r="A13" s="149" t="s">
        <v>198</v>
      </c>
      <c r="B13" s="32" t="s">
        <v>129</v>
      </c>
      <c r="C13" s="150"/>
      <c r="D13" s="150"/>
      <c r="E13" s="150"/>
      <c r="F13" s="150">
        <f t="shared" si="0"/>
        <v>0</v>
      </c>
    </row>
    <row r="14" spans="1:6" s="65" customFormat="1" ht="21.75" customHeight="1" x14ac:dyDescent="0.2">
      <c r="A14" s="146" t="s">
        <v>130</v>
      </c>
      <c r="B14" s="147" t="s">
        <v>131</v>
      </c>
      <c r="C14" s="148"/>
      <c r="D14" s="148"/>
      <c r="E14" s="148"/>
      <c r="F14" s="148">
        <f t="shared" si="0"/>
        <v>0</v>
      </c>
    </row>
    <row r="15" spans="1:6" s="65" customFormat="1" ht="31.5" customHeight="1" x14ac:dyDescent="0.2">
      <c r="A15" s="146" t="s">
        <v>132</v>
      </c>
      <c r="B15" s="147" t="s">
        <v>133</v>
      </c>
      <c r="C15" s="148"/>
      <c r="D15" s="148"/>
      <c r="E15" s="148"/>
      <c r="F15" s="148">
        <f t="shared" si="0"/>
        <v>0</v>
      </c>
    </row>
    <row r="16" spans="1:6" s="65" customFormat="1" ht="20.25" customHeight="1" x14ac:dyDescent="0.2">
      <c r="A16" s="146" t="s">
        <v>134</v>
      </c>
      <c r="B16" s="147" t="s">
        <v>135</v>
      </c>
      <c r="C16" s="148"/>
      <c r="D16" s="148"/>
      <c r="E16" s="148"/>
      <c r="F16" s="148">
        <f t="shared" si="0"/>
        <v>0</v>
      </c>
    </row>
    <row r="17" spans="1:10" s="65" customFormat="1" ht="27.75" customHeight="1" x14ac:dyDescent="0.2">
      <c r="A17" s="151" t="s">
        <v>136</v>
      </c>
      <c r="B17" s="152" t="s">
        <v>137</v>
      </c>
      <c r="C17" s="153"/>
      <c r="D17" s="153"/>
      <c r="E17" s="153"/>
      <c r="F17" s="153">
        <f t="shared" si="0"/>
        <v>0</v>
      </c>
    </row>
    <row r="18" spans="1:10" ht="20.25" customHeight="1" x14ac:dyDescent="0.2">
      <c r="A18" s="70" t="s">
        <v>138</v>
      </c>
      <c r="B18" s="71" t="s">
        <v>139</v>
      </c>
      <c r="C18" s="150">
        <f>SUM(C10,C14:C17)</f>
        <v>0</v>
      </c>
      <c r="D18" s="150"/>
      <c r="E18" s="150">
        <f>SUM(E10,E14:E17)</f>
        <v>0</v>
      </c>
      <c r="F18" s="150">
        <f t="shared" si="0"/>
        <v>0</v>
      </c>
    </row>
    <row r="19" spans="1:10" ht="20.25" customHeight="1" x14ac:dyDescent="0.2">
      <c r="A19" s="125" t="s">
        <v>199</v>
      </c>
      <c r="B19" s="71"/>
      <c r="C19" s="154"/>
      <c r="D19" s="154"/>
      <c r="E19" s="154"/>
      <c r="F19" s="154"/>
    </row>
    <row r="20" spans="1:10" ht="30.75" customHeight="1" x14ac:dyDescent="0.2">
      <c r="A20" s="155" t="s">
        <v>200</v>
      </c>
      <c r="B20" s="156" t="s">
        <v>139</v>
      </c>
      <c r="C20" s="154">
        <v>7</v>
      </c>
      <c r="D20" s="71" t="s">
        <v>201</v>
      </c>
      <c r="E20" s="154">
        <v>7</v>
      </c>
      <c r="F20" s="154"/>
    </row>
    <row r="21" spans="1:10" ht="17.25" customHeight="1" x14ac:dyDescent="0.2">
      <c r="A21" s="155" t="s">
        <v>202</v>
      </c>
      <c r="B21" s="156" t="s">
        <v>155</v>
      </c>
      <c r="C21" s="154">
        <v>7</v>
      </c>
      <c r="D21" s="71" t="s">
        <v>201</v>
      </c>
      <c r="E21" s="154">
        <v>7</v>
      </c>
      <c r="F21" s="154"/>
    </row>
    <row r="22" spans="1:10" ht="32.25" customHeight="1" x14ac:dyDescent="0.2">
      <c r="A22" s="155" t="s">
        <v>203</v>
      </c>
      <c r="B22" s="156" t="s">
        <v>139</v>
      </c>
      <c r="C22" s="154"/>
      <c r="D22" s="71" t="s">
        <v>201</v>
      </c>
      <c r="E22" s="154"/>
      <c r="F22" s="154"/>
    </row>
    <row r="23" spans="1:10" ht="20.25" customHeight="1" x14ac:dyDescent="0.25">
      <c r="A23" s="75"/>
      <c r="B23" s="157"/>
      <c r="C23" s="75"/>
      <c r="D23" s="75"/>
      <c r="E23" s="75"/>
      <c r="F23" s="75"/>
      <c r="G23" s="75"/>
      <c r="H23" s="75"/>
      <c r="I23" s="75"/>
      <c r="J23" s="75"/>
    </row>
    <row r="24" spans="1:10" ht="12.75" customHeight="1" x14ac:dyDescent="0.2">
      <c r="A24" s="203" t="s">
        <v>220</v>
      </c>
      <c r="B24" s="203"/>
      <c r="C24" s="203"/>
      <c r="D24" s="203"/>
      <c r="E24" s="203"/>
      <c r="F24" s="203"/>
      <c r="G24" s="203"/>
      <c r="H24" s="6"/>
      <c r="I24" s="6"/>
      <c r="J24" s="6"/>
    </row>
    <row r="25" spans="1:10" x14ac:dyDescent="0.2">
      <c r="A25" s="60" t="s">
        <v>164</v>
      </c>
      <c r="B25" s="158"/>
      <c r="C25" s="57" t="s">
        <v>109</v>
      </c>
      <c r="D25" s="7"/>
      <c r="E25" s="7"/>
      <c r="F25" s="9"/>
      <c r="G25" s="7"/>
      <c r="H25" s="6"/>
      <c r="I25" s="6"/>
      <c r="J25" s="6"/>
    </row>
    <row r="26" spans="1:10" x14ac:dyDescent="0.2">
      <c r="A26" s="58"/>
      <c r="B26" s="159"/>
      <c r="C26" s="6"/>
      <c r="D26" s="6"/>
      <c r="E26" s="6"/>
      <c r="F26" s="8"/>
      <c r="G26" s="6"/>
      <c r="H26" s="6"/>
      <c r="I26" s="6"/>
      <c r="J26" s="6"/>
    </row>
    <row r="27" spans="1:10" ht="12.75" customHeight="1" x14ac:dyDescent="0.2">
      <c r="A27" s="203" t="s">
        <v>221</v>
      </c>
      <c r="B27" s="203"/>
      <c r="C27" s="203"/>
      <c r="D27" s="203"/>
      <c r="E27" s="203"/>
      <c r="F27" s="203"/>
      <c r="G27" s="203"/>
    </row>
    <row r="28" spans="1:10" x14ac:dyDescent="0.2">
      <c r="A28" s="109" t="s">
        <v>164</v>
      </c>
      <c r="B28" s="158"/>
    </row>
    <row r="29" spans="1:10" x14ac:dyDescent="0.2">
      <c r="B29" s="129"/>
    </row>
  </sheetData>
  <sheetProtection selectLockedCells="1" selectUnlockedCells="1"/>
  <mergeCells count="14">
    <mergeCell ref="A24:G24"/>
    <mergeCell ref="A27:G27"/>
    <mergeCell ref="A8:A9"/>
    <mergeCell ref="B8:B9"/>
    <mergeCell ref="C8:C9"/>
    <mergeCell ref="D8:D9"/>
    <mergeCell ref="E8:E9"/>
    <mergeCell ref="F8:F9"/>
    <mergeCell ref="A1:F1"/>
    <mergeCell ref="D2:F2"/>
    <mergeCell ref="A4:F4"/>
    <mergeCell ref="A5:F5"/>
    <mergeCell ref="A6:F6"/>
    <mergeCell ref="A7:F7"/>
  </mergeCells>
  <printOptions horizontalCentered="1"/>
  <pageMargins left="0.74791666666666667" right="0.74791666666666667" top="1.1812500000000001" bottom="0.39374999999999999" header="0.51181102362204722" footer="0.51181102362204722"/>
  <pageSetup paperSize="9" scale="90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A6" sqref="A6:F6"/>
    </sheetView>
  </sheetViews>
  <sheetFormatPr defaultColWidth="9" defaultRowHeight="12.75" x14ac:dyDescent="0.2"/>
  <cols>
    <col min="1" max="1" width="38" customWidth="1"/>
    <col min="2" max="2" width="9.85546875" customWidth="1"/>
    <col min="3" max="3" width="12.5703125" customWidth="1"/>
    <col min="4" max="4" width="10" customWidth="1"/>
    <col min="5" max="5" width="10.140625" customWidth="1"/>
    <col min="6" max="6" width="11.5703125" customWidth="1"/>
    <col min="7" max="7" width="9.85546875" customWidth="1"/>
    <col min="8" max="8" width="10" customWidth="1"/>
    <col min="9" max="9" width="11.5703125" customWidth="1"/>
    <col min="10" max="10" width="9.85546875" customWidth="1"/>
    <col min="11" max="11" width="10.28515625" customWidth="1"/>
    <col min="12" max="12" width="11.5703125" customWidth="1"/>
    <col min="13" max="13" width="10.5703125" customWidth="1"/>
    <col min="14" max="14" width="10.28515625" customWidth="1"/>
    <col min="15" max="15" width="11.5703125" customWidth="1"/>
    <col min="16" max="16" width="9.85546875" customWidth="1"/>
    <col min="17" max="17" width="10" customWidth="1"/>
    <col min="18" max="18" width="11.5703125" customWidth="1"/>
    <col min="19" max="19" width="9.7109375" customWidth="1"/>
    <col min="20" max="20" width="10.5703125" customWidth="1"/>
  </cols>
  <sheetData>
    <row r="1" spans="1:20" ht="12.75" customHeight="1" x14ac:dyDescent="0.2">
      <c r="A1" s="112" t="s">
        <v>204</v>
      </c>
      <c r="B1" s="112"/>
      <c r="C1" s="112"/>
      <c r="D1" s="227"/>
      <c r="E1" s="227"/>
      <c r="F1" s="227"/>
      <c r="G1" s="112"/>
      <c r="S1" s="206" t="s">
        <v>141</v>
      </c>
      <c r="T1" s="206"/>
    </row>
    <row r="2" spans="1:20" ht="12.75" customHeight="1" x14ac:dyDescent="0.2">
      <c r="A2" s="231"/>
      <c r="B2" s="231"/>
      <c r="C2" s="144"/>
      <c r="D2" s="222"/>
      <c r="E2" s="222"/>
      <c r="F2" s="222"/>
      <c r="G2" s="112"/>
      <c r="P2" s="207" t="s">
        <v>193</v>
      </c>
      <c r="Q2" s="207"/>
      <c r="R2" s="207"/>
      <c r="S2" s="207"/>
      <c r="T2" s="207"/>
    </row>
    <row r="3" spans="1:20" ht="14.25" x14ac:dyDescent="0.2">
      <c r="A3" s="160" t="s">
        <v>228</v>
      </c>
      <c r="B3" s="161"/>
      <c r="C3" s="144"/>
      <c r="D3" s="113"/>
      <c r="E3" s="113"/>
      <c r="F3" s="113"/>
      <c r="G3" s="112"/>
      <c r="P3" s="162"/>
      <c r="Q3" s="162"/>
      <c r="R3" s="162"/>
      <c r="S3" s="162"/>
      <c r="T3" s="162"/>
    </row>
    <row r="4" spans="1:20" ht="14.25" customHeight="1" x14ac:dyDescent="0.2">
      <c r="A4" s="228" t="s">
        <v>205</v>
      </c>
      <c r="B4" s="228"/>
      <c r="C4" s="228"/>
      <c r="D4" s="228"/>
      <c r="E4" s="228"/>
      <c r="F4" s="228"/>
      <c r="G4" s="76"/>
    </row>
    <row r="5" spans="1:20" ht="12.75" customHeight="1" x14ac:dyDescent="0.2">
      <c r="A5" s="233"/>
      <c r="B5" s="233"/>
      <c r="C5" s="233"/>
      <c r="D5" s="233"/>
      <c r="E5" s="233"/>
      <c r="F5" s="233"/>
      <c r="G5" s="233"/>
    </row>
    <row r="6" spans="1:20" ht="12.75" customHeight="1" x14ac:dyDescent="0.2">
      <c r="A6" s="220" t="s">
        <v>227</v>
      </c>
      <c r="B6" s="220"/>
      <c r="C6" s="220"/>
      <c r="D6" s="220"/>
      <c r="E6" s="220"/>
      <c r="F6" s="220"/>
      <c r="G6" s="114"/>
    </row>
    <row r="7" spans="1:20" ht="13.5" customHeight="1" x14ac:dyDescent="0.2">
      <c r="A7" s="222" t="s">
        <v>195</v>
      </c>
      <c r="B7" s="222"/>
      <c r="C7" s="222"/>
      <c r="D7" s="222"/>
      <c r="E7" s="222"/>
      <c r="F7" s="222"/>
      <c r="G7" s="76"/>
    </row>
    <row r="8" spans="1:20" ht="12.75" customHeight="1" x14ac:dyDescent="0.2">
      <c r="A8" s="234" t="s">
        <v>0</v>
      </c>
      <c r="B8" s="235" t="s">
        <v>169</v>
      </c>
      <c r="C8" s="235" t="s">
        <v>170</v>
      </c>
      <c r="D8" s="235" t="s">
        <v>171</v>
      </c>
      <c r="E8" s="235" t="s">
        <v>172</v>
      </c>
      <c r="F8" s="236" t="s">
        <v>173</v>
      </c>
      <c r="G8" s="76"/>
    </row>
    <row r="9" spans="1:20" ht="63.75" customHeight="1" x14ac:dyDescent="0.2">
      <c r="A9" s="234"/>
      <c r="B9" s="235"/>
      <c r="C9" s="235"/>
      <c r="D9" s="235"/>
      <c r="E9" s="235"/>
      <c r="F9" s="236"/>
      <c r="G9" s="76"/>
    </row>
    <row r="10" spans="1:20" ht="21" customHeight="1" x14ac:dyDescent="0.2">
      <c r="A10" s="163" t="s">
        <v>206</v>
      </c>
      <c r="B10" s="164" t="s">
        <v>207</v>
      </c>
      <c r="C10" s="165">
        <f>SUM(C11:C16)</f>
        <v>0</v>
      </c>
      <c r="D10" s="165">
        <f>SUM(D11:D16)</f>
        <v>0</v>
      </c>
      <c r="E10" s="165">
        <f>SUM(E11:E16)</f>
        <v>0</v>
      </c>
      <c r="F10" s="166">
        <f>SUM(F11:F16)</f>
        <v>0</v>
      </c>
      <c r="G10" s="76"/>
    </row>
    <row r="11" spans="1:20" ht="16.5" customHeight="1" x14ac:dyDescent="0.2">
      <c r="A11" s="167" t="s">
        <v>208</v>
      </c>
      <c r="B11" s="168" t="s">
        <v>209</v>
      </c>
      <c r="C11" s="169"/>
      <c r="D11" s="169"/>
      <c r="E11" s="169"/>
      <c r="F11" s="170"/>
      <c r="G11" s="76"/>
    </row>
    <row r="12" spans="1:20" ht="25.5" x14ac:dyDescent="0.2">
      <c r="A12" s="167" t="s">
        <v>210</v>
      </c>
      <c r="B12" s="168" t="s">
        <v>211</v>
      </c>
      <c r="C12" s="169"/>
      <c r="D12" s="169"/>
      <c r="E12" s="169"/>
      <c r="F12" s="170"/>
      <c r="G12" s="76"/>
    </row>
    <row r="13" spans="1:20" ht="25.5" x14ac:dyDescent="0.2">
      <c r="A13" s="167" t="s">
        <v>212</v>
      </c>
      <c r="B13" s="168" t="s">
        <v>213</v>
      </c>
      <c r="C13" s="169"/>
      <c r="D13" s="169"/>
      <c r="E13" s="169"/>
      <c r="F13" s="170"/>
      <c r="G13" s="76"/>
    </row>
    <row r="14" spans="1:20" ht="25.5" x14ac:dyDescent="0.2">
      <c r="A14" s="167" t="s">
        <v>214</v>
      </c>
      <c r="B14" s="168" t="s">
        <v>137</v>
      </c>
      <c r="C14" s="169"/>
      <c r="D14" s="169"/>
      <c r="E14" s="169"/>
      <c r="F14" s="170"/>
      <c r="G14" s="76"/>
    </row>
    <row r="15" spans="1:20" ht="38.25" x14ac:dyDescent="0.2">
      <c r="A15" s="167" t="s">
        <v>215</v>
      </c>
      <c r="B15" s="168" t="s">
        <v>139</v>
      </c>
      <c r="C15" s="169"/>
      <c r="D15" s="169"/>
      <c r="E15" s="169"/>
      <c r="F15" s="170"/>
      <c r="G15" s="76"/>
    </row>
    <row r="16" spans="1:20" ht="18" customHeight="1" x14ac:dyDescent="0.2">
      <c r="A16" s="171" t="s">
        <v>154</v>
      </c>
      <c r="B16" s="172" t="s">
        <v>155</v>
      </c>
      <c r="C16" s="173"/>
      <c r="D16" s="173"/>
      <c r="E16" s="173"/>
      <c r="F16" s="174"/>
      <c r="G16" s="76"/>
    </row>
    <row r="17" spans="1:21" x14ac:dyDescent="0.2">
      <c r="A17" s="175"/>
      <c r="B17" s="176"/>
      <c r="C17" s="177"/>
      <c r="D17" s="177"/>
      <c r="E17" s="177"/>
      <c r="F17" s="177"/>
      <c r="G17" s="76"/>
    </row>
    <row r="18" spans="1:21" ht="16.5" customHeight="1" x14ac:dyDescent="0.2">
      <c r="A18" s="237" t="s">
        <v>156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</row>
    <row r="19" spans="1:21" ht="14.25" x14ac:dyDescent="0.2">
      <c r="A19" s="99"/>
      <c r="B19" s="98"/>
      <c r="C19" s="9"/>
      <c r="D19" s="9"/>
      <c r="E19" s="9"/>
      <c r="F19" s="57"/>
      <c r="G19" s="9"/>
      <c r="H19" s="9"/>
      <c r="I19" s="9"/>
      <c r="J19" s="9"/>
      <c r="R19" s="178"/>
      <c r="S19" s="178"/>
      <c r="T19" s="179" t="s">
        <v>195</v>
      </c>
    </row>
    <row r="20" spans="1:21" s="182" customFormat="1" ht="38.25" customHeight="1" x14ac:dyDescent="0.2">
      <c r="A20" s="238" t="s">
        <v>157</v>
      </c>
      <c r="B20" s="239" t="s">
        <v>1</v>
      </c>
      <c r="C20" s="238" t="s">
        <v>158</v>
      </c>
      <c r="D20" s="238"/>
      <c r="E20" s="238"/>
      <c r="F20" s="238" t="s">
        <v>159</v>
      </c>
      <c r="G20" s="238"/>
      <c r="H20" s="238"/>
      <c r="I20" s="238" t="s">
        <v>160</v>
      </c>
      <c r="J20" s="238"/>
      <c r="K20" s="238"/>
      <c r="L20" s="238" t="s">
        <v>161</v>
      </c>
      <c r="M20" s="238"/>
      <c r="N20" s="238"/>
      <c r="O20" s="238" t="s">
        <v>162</v>
      </c>
      <c r="P20" s="238"/>
      <c r="Q20" s="238"/>
      <c r="R20" s="232" t="s">
        <v>163</v>
      </c>
      <c r="S20" s="232"/>
      <c r="T20" s="232"/>
      <c r="U20" s="181"/>
    </row>
    <row r="21" spans="1:21" s="182" customFormat="1" ht="67.5" x14ac:dyDescent="0.2">
      <c r="A21" s="238"/>
      <c r="B21" s="239"/>
      <c r="C21" s="100" t="s">
        <v>170</v>
      </c>
      <c r="D21" s="183" t="s">
        <v>171</v>
      </c>
      <c r="E21" s="183" t="s">
        <v>172</v>
      </c>
      <c r="F21" s="100" t="s">
        <v>170</v>
      </c>
      <c r="G21" s="183" t="s">
        <v>171</v>
      </c>
      <c r="H21" s="183" t="s">
        <v>172</v>
      </c>
      <c r="I21" s="100" t="s">
        <v>170</v>
      </c>
      <c r="J21" s="183" t="s">
        <v>171</v>
      </c>
      <c r="K21" s="183" t="s">
        <v>172</v>
      </c>
      <c r="L21" s="100" t="s">
        <v>170</v>
      </c>
      <c r="M21" s="183" t="s">
        <v>171</v>
      </c>
      <c r="N21" s="183" t="s">
        <v>172</v>
      </c>
      <c r="O21" s="100" t="s">
        <v>170</v>
      </c>
      <c r="P21" s="183" t="s">
        <v>171</v>
      </c>
      <c r="Q21" s="183" t="s">
        <v>172</v>
      </c>
      <c r="R21" s="100" t="s">
        <v>170</v>
      </c>
      <c r="S21" s="183" t="s">
        <v>171</v>
      </c>
      <c r="T21" s="183" t="s">
        <v>172</v>
      </c>
      <c r="U21" s="181"/>
    </row>
    <row r="22" spans="1:21" s="188" customFormat="1" ht="20.25" customHeight="1" x14ac:dyDescent="0.2">
      <c r="A22" s="184" t="s">
        <v>146</v>
      </c>
      <c r="B22" s="185" t="s">
        <v>123</v>
      </c>
      <c r="C22" s="180"/>
      <c r="D22" s="180"/>
      <c r="E22" s="180"/>
      <c r="F22" s="186"/>
      <c r="G22" s="186"/>
      <c r="H22" s="186"/>
      <c r="I22" s="186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7"/>
    </row>
    <row r="23" spans="1:21" s="188" customFormat="1" x14ac:dyDescent="0.2">
      <c r="A23" s="189" t="s">
        <v>147</v>
      </c>
      <c r="B23" s="190" t="s">
        <v>131</v>
      </c>
      <c r="C23" s="180"/>
      <c r="D23" s="180"/>
      <c r="E23" s="180"/>
      <c r="F23" s="186"/>
      <c r="G23" s="186"/>
      <c r="H23" s="186"/>
      <c r="I23" s="186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7"/>
    </row>
    <row r="24" spans="1:21" s="188" customFormat="1" ht="25.5" x14ac:dyDescent="0.2">
      <c r="A24" s="189" t="s">
        <v>148</v>
      </c>
      <c r="B24" s="190" t="s">
        <v>133</v>
      </c>
      <c r="C24" s="180"/>
      <c r="D24" s="180"/>
      <c r="E24" s="180"/>
      <c r="F24" s="186"/>
      <c r="G24" s="186"/>
      <c r="H24" s="186"/>
      <c r="I24" s="186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7"/>
    </row>
    <row r="25" spans="1:21" s="188" customFormat="1" ht="25.5" x14ac:dyDescent="0.2">
      <c r="A25" s="189" t="s">
        <v>149</v>
      </c>
      <c r="B25" s="190" t="s">
        <v>135</v>
      </c>
      <c r="C25" s="180"/>
      <c r="D25" s="180"/>
      <c r="E25" s="180"/>
      <c r="F25" s="186"/>
      <c r="G25" s="186"/>
      <c r="H25" s="186"/>
      <c r="I25" s="186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7"/>
    </row>
    <row r="26" spans="1:21" s="188" customFormat="1" ht="25.5" x14ac:dyDescent="0.2">
      <c r="A26" s="189" t="s">
        <v>150</v>
      </c>
      <c r="B26" s="190" t="s">
        <v>151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7"/>
    </row>
    <row r="27" spans="1:21" s="188" customFormat="1" ht="38.25" x14ac:dyDescent="0.2">
      <c r="A27" s="189" t="s">
        <v>152</v>
      </c>
      <c r="B27" s="190" t="s">
        <v>153</v>
      </c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7"/>
    </row>
    <row r="28" spans="1:21" s="188" customFormat="1" x14ac:dyDescent="0.2">
      <c r="A28" s="191" t="s">
        <v>154</v>
      </c>
      <c r="B28" s="190" t="s">
        <v>155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7"/>
    </row>
    <row r="29" spans="1:21" x14ac:dyDescent="0.2">
      <c r="A29" s="55"/>
      <c r="B29" s="108"/>
      <c r="C29" s="55"/>
      <c r="D29" s="6"/>
      <c r="E29" s="6"/>
      <c r="F29" s="8"/>
      <c r="G29" s="6"/>
      <c r="H29" s="6"/>
      <c r="I29" s="6"/>
      <c r="J29" s="6"/>
    </row>
    <row r="30" spans="1:21" x14ac:dyDescent="0.2">
      <c r="A30" s="55"/>
      <c r="B30" s="108"/>
      <c r="C30" s="55"/>
      <c r="D30" s="6"/>
      <c r="E30" s="6"/>
      <c r="F30" s="8"/>
      <c r="G30" s="6"/>
      <c r="H30" s="6"/>
      <c r="I30" s="6"/>
      <c r="J30" s="6"/>
    </row>
    <row r="31" spans="1:21" ht="14.65" customHeight="1" x14ac:dyDescent="0.2">
      <c r="A31" s="203" t="s">
        <v>218</v>
      </c>
      <c r="B31" s="203"/>
      <c r="C31" s="203"/>
      <c r="D31" s="203"/>
      <c r="E31" s="203"/>
      <c r="F31" s="203"/>
      <c r="G31" s="203"/>
      <c r="H31" s="55"/>
      <c r="I31" s="6"/>
      <c r="J31" s="6"/>
    </row>
    <row r="32" spans="1:21" x14ac:dyDescent="0.2">
      <c r="A32" s="60" t="s">
        <v>164</v>
      </c>
      <c r="B32" s="56"/>
      <c r="C32" s="57" t="s">
        <v>109</v>
      </c>
      <c r="D32" s="7"/>
      <c r="E32" s="7"/>
      <c r="F32" s="9"/>
      <c r="G32" s="7"/>
      <c r="H32" s="6"/>
      <c r="I32" s="6"/>
      <c r="J32" s="6"/>
    </row>
    <row r="33" spans="1:7" x14ac:dyDescent="0.2">
      <c r="A33" s="58"/>
      <c r="B33" s="5"/>
      <c r="C33" s="6"/>
      <c r="D33" s="6"/>
      <c r="E33" s="6"/>
      <c r="F33" s="8"/>
      <c r="G33" s="6"/>
    </row>
    <row r="34" spans="1:7" ht="12.75" customHeight="1" x14ac:dyDescent="0.2">
      <c r="A34" s="203" t="s">
        <v>219</v>
      </c>
      <c r="B34" s="203"/>
      <c r="C34" s="203"/>
      <c r="D34" s="203"/>
      <c r="E34" s="203"/>
      <c r="F34" s="203"/>
      <c r="G34" s="203"/>
    </row>
    <row r="35" spans="1:7" x14ac:dyDescent="0.2">
      <c r="A35" s="109" t="s">
        <v>164</v>
      </c>
      <c r="B35" s="56"/>
    </row>
  </sheetData>
  <sheetProtection selectLockedCells="1" selectUnlockedCells="1"/>
  <mergeCells count="26">
    <mergeCell ref="A31:G31"/>
    <mergeCell ref="A34:G34"/>
    <mergeCell ref="A18:T18"/>
    <mergeCell ref="A20:A21"/>
    <mergeCell ref="B20:B21"/>
    <mergeCell ref="C20:E20"/>
    <mergeCell ref="F20:H20"/>
    <mergeCell ref="I20:K20"/>
    <mergeCell ref="L20:N20"/>
    <mergeCell ref="O20:Q20"/>
    <mergeCell ref="R20:T20"/>
    <mergeCell ref="A5:G5"/>
    <mergeCell ref="A6:F6"/>
    <mergeCell ref="A7:F7"/>
    <mergeCell ref="A8:A9"/>
    <mergeCell ref="B8:B9"/>
    <mergeCell ref="C8:C9"/>
    <mergeCell ref="D8:D9"/>
    <mergeCell ref="E8:E9"/>
    <mergeCell ref="F8:F9"/>
    <mergeCell ref="D1:F1"/>
    <mergeCell ref="S1:T1"/>
    <mergeCell ref="A2:B2"/>
    <mergeCell ref="D2:F2"/>
    <mergeCell ref="P2:T2"/>
    <mergeCell ref="A4:F4"/>
  </mergeCells>
  <pageMargins left="0.74791666666666667" right="0.74791666666666667" top="0.98402777777777783" bottom="0.98402777777777783" header="0.51181102362204722" footer="0.51181102362204722"/>
  <pageSetup paperSize="9" scale="55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Фінплан</vt:lpstr>
      <vt:lpstr>Додаток 1</vt:lpstr>
      <vt:lpstr>Додаток 2</vt:lpstr>
      <vt:lpstr>Звіт </vt:lpstr>
      <vt:lpstr>Додаток 1 звіт</vt:lpstr>
      <vt:lpstr>Додаток 2 звіт</vt:lpstr>
      <vt:lpstr>'Додаток 1 звіт'!Excel_BuiltIn_Print_Area</vt:lpstr>
      <vt:lpstr>'Звіт '!Excel_BuiltIn_Print_Area</vt:lpstr>
      <vt:lpstr>'Додаток 1 звіт'!Область_печати</vt:lpstr>
      <vt:lpstr>'Звіт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Frime</dc:creator>
  <cp:lastModifiedBy>Frime</cp:lastModifiedBy>
  <cp:lastPrinted>2024-11-18T14:45:54Z</cp:lastPrinted>
  <dcterms:created xsi:type="dcterms:W3CDTF">2025-02-27T10:13:05Z</dcterms:created>
  <dcterms:modified xsi:type="dcterms:W3CDTF">2025-02-27T10:16:16Z</dcterms:modified>
</cp:coreProperties>
</file>